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11400" windowHeight="7050"/>
  </bookViews>
  <sheets>
    <sheet name="PREEMPACADOS 80 MUESTRAS" sheetId="3" r:id="rId1"/>
  </sheets>
  <definedNames>
    <definedName name="Print_Area" localSheetId="0">'PREEMPACADOS 80 MUESTRAS'!$A$1:$AQ$254</definedName>
  </definedNames>
  <calcPr calcId="152511"/>
</workbook>
</file>

<file path=xl/calcChain.xml><?xml version="1.0" encoding="utf-8"?>
<calcChain xmlns="http://schemas.openxmlformats.org/spreadsheetml/2006/main">
  <c r="F254" i="3" l="1"/>
  <c r="F252" i="3"/>
  <c r="F251" i="3"/>
  <c r="Y248" i="3"/>
  <c r="E248" i="3"/>
  <c r="Y245" i="3"/>
  <c r="E245" i="3"/>
  <c r="G246" i="3"/>
  <c r="AA246" i="3"/>
  <c r="AA243" i="3"/>
  <c r="G243" i="3"/>
  <c r="AJ109" i="3"/>
  <c r="AC125" i="3"/>
  <c r="AC123" i="3"/>
  <c r="K125" i="3"/>
  <c r="K123" i="3"/>
  <c r="AC108" i="3"/>
  <c r="AC107" i="3"/>
  <c r="AC106" i="3"/>
  <c r="AC105" i="3"/>
  <c r="AC104" i="3"/>
  <c r="AC109" i="3" l="1"/>
  <c r="F156" i="3"/>
  <c r="I156" i="3" s="1"/>
  <c r="G215" i="3"/>
  <c r="C204" i="3"/>
  <c r="I143" i="3"/>
  <c r="AC143" i="3"/>
  <c r="G138" i="3"/>
  <c r="S138" i="3" s="1"/>
  <c r="L143" i="3"/>
  <c r="AF143" i="3" s="1"/>
  <c r="F157" i="3"/>
  <c r="I157" i="3" s="1"/>
  <c r="F161" i="3"/>
  <c r="I161" i="3" s="1"/>
  <c r="F185" i="3"/>
  <c r="I185" i="3" s="1"/>
  <c r="F159" i="3"/>
  <c r="I159" i="3" s="1"/>
  <c r="F174" i="3"/>
  <c r="I174" i="3" s="1"/>
  <c r="F181" i="3"/>
  <c r="I181" i="3" s="1"/>
  <c r="F165" i="3"/>
  <c r="I165" i="3" s="1"/>
  <c r="F184" i="3"/>
  <c r="I184" i="3" s="1"/>
  <c r="T174" i="3"/>
  <c r="AH174" i="3" s="1"/>
  <c r="AK174" i="3" s="1"/>
  <c r="F188" i="3"/>
  <c r="F176" i="3"/>
  <c r="I176" i="3" s="1"/>
  <c r="T159" i="3"/>
  <c r="W159" i="3" s="1"/>
  <c r="F180" i="3"/>
  <c r="I180" i="3" s="1"/>
  <c r="F167" i="3"/>
  <c r="T167" i="3" s="1"/>
  <c r="F187" i="3"/>
  <c r="T187" i="3" s="1"/>
  <c r="F183" i="3"/>
  <c r="F169" i="3"/>
  <c r="T169" i="3" s="1"/>
  <c r="F179" i="3"/>
  <c r="I179" i="3" s="1"/>
  <c r="F182" i="3"/>
  <c r="T182" i="3" s="1"/>
  <c r="F172" i="3"/>
  <c r="I172" i="3" s="1"/>
  <c r="F170" i="3"/>
  <c r="I170" i="3" s="1"/>
  <c r="F173" i="3"/>
  <c r="I173" i="3" s="1"/>
  <c r="F160" i="3"/>
  <c r="I160" i="3" s="1"/>
  <c r="F177" i="3"/>
  <c r="F189" i="3"/>
  <c r="T189" i="3" s="1"/>
  <c r="W189" i="3" s="1"/>
  <c r="F190" i="3"/>
  <c r="I190" i="3" s="1"/>
  <c r="F150" i="3"/>
  <c r="F152" i="3"/>
  <c r="F158" i="3"/>
  <c r="T158" i="3" s="1"/>
  <c r="F175" i="3"/>
  <c r="T175" i="3" s="1"/>
  <c r="F163" i="3"/>
  <c r="I163" i="3" s="1"/>
  <c r="F149" i="3"/>
  <c r="F186" i="3"/>
  <c r="I186" i="3" s="1"/>
  <c r="F178" i="3"/>
  <c r="I178" i="3" s="1"/>
  <c r="F166" i="3"/>
  <c r="F155" i="3"/>
  <c r="F153" i="3"/>
  <c r="T153" i="3" s="1"/>
  <c r="F162" i="3"/>
  <c r="I162" i="3"/>
  <c r="F171" i="3"/>
  <c r="F154" i="3"/>
  <c r="I154" i="3" s="1"/>
  <c r="F151" i="3"/>
  <c r="T151" i="3"/>
  <c r="F168" i="3"/>
  <c r="F164" i="3"/>
  <c r="I164" i="3" s="1"/>
  <c r="T184" i="3"/>
  <c r="AH184" i="3" s="1"/>
  <c r="AK184" i="3" s="1"/>
  <c r="W184" i="3"/>
  <c r="T161" i="3"/>
  <c r="W161" i="3"/>
  <c r="AH159" i="3"/>
  <c r="AK159" i="3" s="1"/>
  <c r="I171" i="3"/>
  <c r="T171" i="3"/>
  <c r="W171" i="3" s="1"/>
  <c r="I166" i="3"/>
  <c r="T166" i="3"/>
  <c r="W166" i="3" s="1"/>
  <c r="T160" i="3"/>
  <c r="AH160" i="3" s="1"/>
  <c r="AK160" i="3" s="1"/>
  <c r="I183" i="3"/>
  <c r="T183" i="3"/>
  <c r="AH183" i="3" s="1"/>
  <c r="AK183" i="3" s="1"/>
  <c r="I188" i="3"/>
  <c r="T188" i="3"/>
  <c r="I168" i="3"/>
  <c r="T168" i="3"/>
  <c r="W168" i="3" s="1"/>
  <c r="T162" i="3"/>
  <c r="AH162" i="3" s="1"/>
  <c r="AK162" i="3" s="1"/>
  <c r="T190" i="3"/>
  <c r="W190" i="3" s="1"/>
  <c r="I182" i="3"/>
  <c r="I187" i="3"/>
  <c r="T186" i="3"/>
  <c r="W186" i="3" s="1"/>
  <c r="I189" i="3"/>
  <c r="T173" i="3"/>
  <c r="T179" i="3"/>
  <c r="W179" i="3" s="1"/>
  <c r="I167" i="3"/>
  <c r="I177" i="3"/>
  <c r="T177" i="3"/>
  <c r="T170" i="3"/>
  <c r="W170" i="3" s="1"/>
  <c r="I169" i="3"/>
  <c r="T176" i="3"/>
  <c r="AH176" i="3" s="1"/>
  <c r="AK176" i="3" s="1"/>
  <c r="I151" i="3"/>
  <c r="I153" i="3"/>
  <c r="T154" i="3"/>
  <c r="W154" i="3" s="1"/>
  <c r="T155" i="3"/>
  <c r="I155" i="3"/>
  <c r="I149" i="3"/>
  <c r="T149" i="3"/>
  <c r="AH149" i="3" s="1"/>
  <c r="AK149" i="3" s="1"/>
  <c r="I152" i="3"/>
  <c r="T152" i="3"/>
  <c r="T150" i="3"/>
  <c r="W150" i="3" s="1"/>
  <c r="I150" i="3"/>
  <c r="W183" i="3"/>
  <c r="AH166" i="3"/>
  <c r="AK166" i="3" s="1"/>
  <c r="W155" i="3"/>
  <c r="AH155" i="3"/>
  <c r="AK155" i="3" s="1"/>
  <c r="W176" i="3"/>
  <c r="W177" i="3"/>
  <c r="AH177" i="3"/>
  <c r="AK177" i="3" s="1"/>
  <c r="AH154" i="3"/>
  <c r="AK154" i="3" s="1"/>
  <c r="AH179" i="3"/>
  <c r="AK179" i="3" s="1"/>
  <c r="AH186" i="3"/>
  <c r="AK186" i="3" s="1"/>
  <c r="W162" i="3"/>
  <c r="W188" i="3"/>
  <c r="AH188" i="3"/>
  <c r="AK188" i="3" s="1"/>
  <c r="W152" i="3"/>
  <c r="AH152" i="3"/>
  <c r="AK152" i="3" s="1"/>
  <c r="W173" i="3"/>
  <c r="AH173" i="3"/>
  <c r="AK173" i="3" s="1"/>
  <c r="AM144" i="3"/>
  <c r="AM143" i="3"/>
  <c r="AF138" i="3"/>
  <c r="W151" i="3"/>
  <c r="AH151" i="3"/>
  <c r="AK151" i="3" s="1"/>
  <c r="T181" i="3"/>
  <c r="AH181" i="3" s="1"/>
  <c r="AK181" i="3" s="1"/>
  <c r="AH161" i="3"/>
  <c r="AK161" i="3" s="1"/>
  <c r="W181" i="3"/>
  <c r="W153" i="3" l="1"/>
  <c r="AH153" i="3"/>
  <c r="AK153" i="3" s="1"/>
  <c r="AH150" i="3"/>
  <c r="AK150" i="3" s="1"/>
  <c r="W169" i="3"/>
  <c r="AH169" i="3"/>
  <c r="AK169" i="3" s="1"/>
  <c r="AH168" i="3"/>
  <c r="AK168" i="3" s="1"/>
  <c r="AN168" i="3" s="1"/>
  <c r="AH171" i="3"/>
  <c r="AK171" i="3" s="1"/>
  <c r="AN171" i="3" s="1"/>
  <c r="W149" i="3"/>
  <c r="T180" i="3"/>
  <c r="W160" i="3"/>
  <c r="Z160" i="3" s="1"/>
  <c r="I175" i="3"/>
  <c r="L175" i="3" s="1"/>
  <c r="T172" i="3"/>
  <c r="T164" i="3"/>
  <c r="W164" i="3" s="1"/>
  <c r="AH187" i="3"/>
  <c r="AK187" i="3" s="1"/>
  <c r="AN187" i="3" s="1"/>
  <c r="W187" i="3"/>
  <c r="Z187" i="3" s="1"/>
  <c r="W167" i="3"/>
  <c r="Z167" i="3" s="1"/>
  <c r="AH167" i="3"/>
  <c r="AK167" i="3" s="1"/>
  <c r="AN167" i="3" s="1"/>
  <c r="W175" i="3"/>
  <c r="Z175" i="3" s="1"/>
  <c r="AH175" i="3"/>
  <c r="AK175" i="3" s="1"/>
  <c r="W158" i="3"/>
  <c r="AH158" i="3"/>
  <c r="AK158" i="3" s="1"/>
  <c r="AN158" i="3" s="1"/>
  <c r="W182" i="3"/>
  <c r="Z182" i="3" s="1"/>
  <c r="AH182" i="3"/>
  <c r="AK182" i="3" s="1"/>
  <c r="AN182" i="3" s="1"/>
  <c r="AH189" i="3"/>
  <c r="AK189" i="3" s="1"/>
  <c r="AH170" i="3"/>
  <c r="AK170" i="3" s="1"/>
  <c r="AN170" i="3" s="1"/>
  <c r="AH164" i="3"/>
  <c r="AK164" i="3" s="1"/>
  <c r="AN164" i="3" s="1"/>
  <c r="I158" i="3"/>
  <c r="L158" i="3" s="1"/>
  <c r="T156" i="3"/>
  <c r="T157" i="3"/>
  <c r="T178" i="3"/>
  <c r="T163" i="3"/>
  <c r="T165" i="3"/>
  <c r="W174" i="3"/>
  <c r="Z174" i="3" s="1"/>
  <c r="T185" i="3"/>
  <c r="L185" i="3"/>
  <c r="Z161" i="3"/>
  <c r="L183" i="3"/>
  <c r="L189" i="3"/>
  <c r="AN154" i="3"/>
  <c r="Z188" i="3"/>
  <c r="Z155" i="3"/>
  <c r="L151" i="3"/>
  <c r="L178" i="3"/>
  <c r="Z184" i="3"/>
  <c r="AN183" i="3"/>
  <c r="AN162" i="3"/>
  <c r="L154" i="3"/>
  <c r="L186" i="3"/>
  <c r="L162" i="3"/>
  <c r="L182" i="3"/>
  <c r="L167" i="3"/>
  <c r="L149" i="3"/>
  <c r="AN169" i="3"/>
  <c r="Z162" i="3"/>
  <c r="AN188" i="3"/>
  <c r="AN152" i="3"/>
  <c r="AN173" i="3"/>
  <c r="Z186" i="3"/>
  <c r="L170" i="3"/>
  <c r="L174" i="3"/>
  <c r="L188" i="3"/>
  <c r="Z159" i="3"/>
  <c r="AN159" i="3"/>
  <c r="L190" i="3"/>
  <c r="L155" i="3"/>
  <c r="Z183" i="3"/>
  <c r="L171" i="3"/>
  <c r="Z164" i="3"/>
  <c r="AN161" i="3"/>
  <c r="AN186" i="3"/>
  <c r="AN177" i="3"/>
  <c r="Z190" i="3"/>
  <c r="Z166" i="3"/>
  <c r="AN151" i="3"/>
  <c r="L159" i="3"/>
  <c r="L169" i="3"/>
  <c r="Z173" i="3"/>
  <c r="Z151" i="3"/>
  <c r="L184" i="3"/>
  <c r="L168" i="3"/>
  <c r="Z152" i="3"/>
  <c r="AN155" i="3"/>
  <c r="AN181" i="3"/>
  <c r="L173" i="3"/>
  <c r="L166" i="3"/>
  <c r="AN150" i="3"/>
  <c r="AN166" i="3"/>
  <c r="AN176" i="3"/>
  <c r="Z149" i="3"/>
  <c r="Z171" i="3"/>
  <c r="Z168" i="3"/>
  <c r="Z154" i="3"/>
  <c r="Z150" i="3"/>
  <c r="Z179" i="3"/>
  <c r="L156" i="3"/>
  <c r="L150" i="3"/>
  <c r="L163" i="3"/>
  <c r="L165" i="3"/>
  <c r="AN153" i="3"/>
  <c r="Z158" i="3"/>
  <c r="AN189" i="3"/>
  <c r="L164" i="3"/>
  <c r="L187" i="3"/>
  <c r="AN160" i="3"/>
  <c r="AN149" i="3"/>
  <c r="L172" i="3"/>
  <c r="Z170" i="3"/>
  <c r="Z181" i="3"/>
  <c r="L157" i="3"/>
  <c r="L181" i="3"/>
  <c r="AN174" i="3"/>
  <c r="L179" i="3"/>
  <c r="L177" i="3"/>
  <c r="L176" i="3"/>
  <c r="L153" i="3"/>
  <c r="Z176" i="3"/>
  <c r="AN179" i="3"/>
  <c r="L152" i="3"/>
  <c r="AN175" i="3"/>
  <c r="Z169" i="3"/>
  <c r="L161" i="3"/>
  <c r="Z189" i="3"/>
  <c r="L160" i="3"/>
  <c r="Z177" i="3"/>
  <c r="L180" i="3"/>
  <c r="AN184" i="3"/>
  <c r="Z153" i="3"/>
  <c r="W180" i="3" l="1"/>
  <c r="Z180" i="3" s="1"/>
  <c r="AH180" i="3"/>
  <c r="AK180" i="3" s="1"/>
  <c r="AN180" i="3" s="1"/>
  <c r="W172" i="3"/>
  <c r="Z172" i="3" s="1"/>
  <c r="AH172" i="3"/>
  <c r="AK172" i="3" s="1"/>
  <c r="AN172" i="3" s="1"/>
  <c r="AH185" i="3"/>
  <c r="AK185" i="3" s="1"/>
  <c r="AN185" i="3" s="1"/>
  <c r="W185" i="3"/>
  <c r="Z185" i="3" s="1"/>
  <c r="W178" i="3"/>
  <c r="Z178" i="3" s="1"/>
  <c r="AH178" i="3"/>
  <c r="AK178" i="3" s="1"/>
  <c r="AN178" i="3" s="1"/>
  <c r="W165" i="3"/>
  <c r="Z165" i="3" s="1"/>
  <c r="AH165" i="3"/>
  <c r="AK165" i="3" s="1"/>
  <c r="AN165" i="3" s="1"/>
  <c r="AH156" i="3"/>
  <c r="AK156" i="3" s="1"/>
  <c r="AN156" i="3" s="1"/>
  <c r="W156" i="3"/>
  <c r="Z156" i="3" s="1"/>
  <c r="W157" i="3"/>
  <c r="Z157" i="3" s="1"/>
  <c r="AH157" i="3"/>
  <c r="AK157" i="3" s="1"/>
  <c r="AN157" i="3" s="1"/>
  <c r="W163" i="3"/>
  <c r="Z163" i="3" s="1"/>
  <c r="AH163" i="3"/>
  <c r="AK163" i="3" s="1"/>
  <c r="AN163" i="3" s="1"/>
  <c r="W192" i="3" l="1"/>
  <c r="W193" i="3"/>
  <c r="W197" i="3" s="1"/>
  <c r="W198" i="3" s="1"/>
  <c r="N204" i="3" s="1"/>
  <c r="AA204" i="3" s="1"/>
</calcChain>
</file>

<file path=xl/sharedStrings.xml><?xml version="1.0" encoding="utf-8"?>
<sst xmlns="http://schemas.openxmlformats.org/spreadsheetml/2006/main" count="234" uniqueCount="186">
  <si>
    <t xml:space="preserve"> </t>
  </si>
  <si>
    <t>SERIE</t>
  </si>
  <si>
    <t>MODELO</t>
  </si>
  <si>
    <t>SI</t>
  </si>
  <si>
    <t>NO</t>
  </si>
  <si>
    <t>MARCA</t>
  </si>
  <si>
    <t>No</t>
  </si>
  <si>
    <t>Firma</t>
  </si>
  <si>
    <t>OBSERVACIONES</t>
  </si>
  <si>
    <t>PESO RECIPIENTE VACIO (g)</t>
  </si>
  <si>
    <t>PPT  ≤ 10 % DEL CONTENIDO NOMINAL</t>
  </si>
  <si>
    <t>ENTONCES</t>
  </si>
  <si>
    <t>SEÑALE CON X</t>
  </si>
  <si>
    <t>SE UTILIZAN 25 MATERIALES DE EMPAQUE PARA DETERMINAR LA CANTIDAD REAL DE PRODUCTO PREEMPACADO</t>
  </si>
  <si>
    <t>EL PPT NO SE PUEDE EMPLEAR, ES NECESARIO CONSIDERAR CADA TARA DE PRODUCTO POR PREEMAPCADO</t>
  </si>
  <si>
    <t>10 %  Qn</t>
  </si>
  <si>
    <t>0,25  x  T</t>
  </si>
  <si>
    <t>PPT &gt;  10 % DEL CONTENIDO NOMINAL Y  s &lt;  0,25 x  T</t>
  </si>
  <si>
    <t>PPT  (10 unds)</t>
  </si>
  <si>
    <t>DESV ESTANDAR (s)  10 unds</t>
  </si>
  <si>
    <t>PPT  (25 unds)</t>
  </si>
  <si>
    <t>DESV ESTANDAR (s)  25 unds</t>
  </si>
  <si>
    <t>MATERIAL DE EMPAQUE (g)</t>
  </si>
  <si>
    <t>Se empleo una mesa firme y estable para la verificación</t>
  </si>
  <si>
    <t>Se niveló la balanza</t>
  </si>
  <si>
    <t>Se realizó en un lugar sin corrientes de aire</t>
  </si>
  <si>
    <t>NIT:</t>
  </si>
  <si>
    <t>Información sobre el Contenido Neto dentro del rótulo</t>
  </si>
  <si>
    <t>Unidades de medida en Sistema Internacional (SI)</t>
  </si>
  <si>
    <t>NOMBRE:</t>
  </si>
  <si>
    <t>SE ENCUENTRA LISTO PARA COMERCIALIZAR?</t>
  </si>
  <si>
    <t>TAMAÑO DE MUESTRA (Según tabla 1. Planes de muestreo para preempacados Res. 16379 de 2003)</t>
  </si>
  <si>
    <t>CC:</t>
  </si>
  <si>
    <t>1. INFORMACIÓN GENERAL</t>
  </si>
  <si>
    <t>4. CONSIDERACIONES GENERALES</t>
  </si>
  <si>
    <t>6. PROCEDIMIENTO DE VERIFICACIÓN</t>
  </si>
  <si>
    <t>a) PRUEBA DE EXCENTRICIDAD</t>
  </si>
  <si>
    <t>b) PRUEBA DE REPETIBILIDAD</t>
  </si>
  <si>
    <t>NÚMERO DE PRODUCTOS POR FUERA DE LA ESPECIFICACION</t>
  </si>
  <si>
    <t>NÚMERO DE ACEPTACIÓN (máximo de unidades no conformes)</t>
  </si>
  <si>
    <t>Qn  -  1 T</t>
  </si>
  <si>
    <t>Qn  -  2 T</t>
  </si>
  <si>
    <t>7. COMPROBACIÓN DEL INSTRUMENTO DE PESAJE</t>
  </si>
  <si>
    <t>10. DETERMINACIÓN DE LA TARA</t>
  </si>
  <si>
    <t>NÚMERO DE UNIDADES INFERIORES A Qn - 1T:</t>
  </si>
  <si>
    <t>NÚMERO DE UNIDADES INFERIORES A Qn - 2T:</t>
  </si>
  <si>
    <t>8. LUGAR ESPECÍFICO DE LA VERIFICACIÓN</t>
  </si>
  <si>
    <t>DESVIACIÓN ESTÁNDAR MUESTRAL (S):</t>
  </si>
  <si>
    <t>CONTENIDO PROMEDIO CORREGIDO (Xc = X + k*S):</t>
  </si>
  <si>
    <t>CERTIFICADO DE CALIBRACIÓN</t>
  </si>
  <si>
    <t>FECHA DE CALIBRACIÓN</t>
  </si>
  <si>
    <t>CLASE DE PRECISIÓN</t>
  </si>
  <si>
    <t>RANGO DE MEDICIÓN</t>
  </si>
  <si>
    <t>DIVISIÓN DE ESCALA</t>
  </si>
  <si>
    <t>11. DEFICIENCIA TOLERABLE</t>
  </si>
  <si>
    <t>Contenido Nominal</t>
  </si>
  <si>
    <t>Deficiencia Tolerable (%)</t>
  </si>
  <si>
    <t>Qn - 1T</t>
  </si>
  <si>
    <t>Qn - 2T</t>
  </si>
  <si>
    <t>12. RESULTADOS</t>
  </si>
  <si>
    <t>13. CONCLUSIONES / INFORME TÉCNICO DE RESULTADOS</t>
  </si>
  <si>
    <t>CORRECCIÓN (k*S, tabla 1 columna 3, R16379/03):</t>
  </si>
  <si>
    <t>PROMEDIO (X):</t>
  </si>
  <si>
    <t>ii)  Se homogenizan 5 productos en preempacados contenidos en la muestra seleccionada, en un recipiente.</t>
  </si>
  <si>
    <t>Contenido Medido (g)</t>
  </si>
  <si>
    <t>e</t>
  </si>
  <si>
    <t>Tara
(g)</t>
  </si>
  <si>
    <t>Quien atiende la visita:</t>
  </si>
  <si>
    <t>PRESENTACIÓN:</t>
  </si>
  <si>
    <t>CONTENIDO NOMINAL:</t>
  </si>
  <si>
    <t>SITIO DONDE SE REALIZA VERIFICACIÓN:</t>
  </si>
  <si>
    <t>FECHA VENCIMIENTO:</t>
  </si>
  <si>
    <t>NÚMERO DE LOTE (MUESTRA):</t>
  </si>
  <si>
    <t>LAS MUESTRAS SE SELECCIONARON DESPUÉS DEL PUNTO DE CHEQUEO FINAL DEL EMPACADOR?</t>
  </si>
  <si>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</si>
  <si>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</si>
  <si>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5. IDENTIFICACION DEL INSTRUMENTO PARA LA VERIFICACIÓN</t>
  </si>
  <si>
    <t>5.1 BALANZA</t>
  </si>
  <si>
    <t>a) Se determina el lote de inspección del producto sujeto a control.</t>
  </si>
  <si>
    <t>i) Se realiza la medición de peso de los productos en preempacados contenidos en la muestra determinada, posteriormente, se resta el PPT hallado en el literal c).</t>
  </si>
  <si>
    <t>VOLUMEN DEL RECIPIENTE (ml)</t>
  </si>
  <si>
    <t>PESO RECIPIENTE  +  LÍQUIDO (g)</t>
  </si>
  <si>
    <t xml:space="preserve">PESO LÍQUIDO (g) </t>
  </si>
  <si>
    <t>TEMPERATURA LÍQUIDO (°C)</t>
  </si>
  <si>
    <t>Deficiencia Tolerable (T)</t>
  </si>
  <si>
    <t>Contendio Real
(g)</t>
  </si>
  <si>
    <t>MEDICIÓN DE PRODUCTO - TARA - CÁLCULO CONTENIDO REAL - EQUIVALENCIA</t>
  </si>
  <si>
    <t>Tara (g)</t>
  </si>
  <si>
    <t>Contenido Real (g)</t>
  </si>
  <si>
    <t>Equivalencia (ml)</t>
  </si>
  <si>
    <t>con fecha:</t>
  </si>
  <si>
    <t>Por la Superintendencia de Industria y Comercio:</t>
  </si>
  <si>
    <t>CONCLUSIÓN (Conforme / No conforme)</t>
  </si>
  <si>
    <t>FACTOR DE CORRECCION (k)</t>
  </si>
  <si>
    <t xml:space="preserve">Número de Radicación: </t>
  </si>
  <si>
    <t>Razón Social, Sociedad/Persona Natural Propietaria del Establecimiento:</t>
  </si>
  <si>
    <t xml:space="preserve">Representante Legal: </t>
  </si>
  <si>
    <t xml:space="preserve">CC:  </t>
  </si>
  <si>
    <t xml:space="preserve">Cargo de quien atendió la visita:  </t>
  </si>
  <si>
    <t xml:space="preserve">1. </t>
  </si>
  <si>
    <t xml:space="preserve">2. </t>
  </si>
  <si>
    <t xml:space="preserve">Nombre: </t>
  </si>
  <si>
    <t>Nombre:</t>
  </si>
  <si>
    <t xml:space="preserve">C.C. </t>
  </si>
  <si>
    <t>9. CÁLCULO DE LA DENSIDAD PROMEDIO PARA LÍQUIDOS</t>
  </si>
  <si>
    <t>d.       Los productos que se comercialicen envasados o empacados deberán llevar en el rótulo el contenido neto, en este rotulado se utilizarán siempre las unidades de medida correspondientes al Sistema Internacional SI. (Numeral 2.2, Capitulo Segundo, Titulo VI de la Circular Unica de esta Superintendencia).</t>
  </si>
  <si>
    <t>Observaciones: No hay observaciones.</t>
  </si>
  <si>
    <t>3.</t>
  </si>
  <si>
    <t>CONCLUSIÓN  
  (Conforme / no conforme)</t>
  </si>
  <si>
    <t>Email Judicial:</t>
  </si>
  <si>
    <t xml:space="preserve">Dirección Judicial:  </t>
  </si>
  <si>
    <t>NOMBRE REPRESENTANTE LEGAL Y/O PROPIETARIO:</t>
  </si>
  <si>
    <t xml:space="preserve">Cargo: </t>
  </si>
  <si>
    <t>C.C.:</t>
  </si>
  <si>
    <t xml:space="preserve">NIT/CC: </t>
  </si>
  <si>
    <t>c) IDENTIFICACIÓN DE LAS PESAS EMPLEADAS PARA LAS PRUEBAS</t>
  </si>
  <si>
    <t>GRUPO DE TRABAJO DE INSPECCIÓN Y VIGILANCIA DE METROLOGÍA LEGAL</t>
  </si>
  <si>
    <t>Número de unidades no conformes  = Número de aceptación (0)</t>
  </si>
  <si>
    <t>DENSIDAD (g/ml)</t>
  </si>
  <si>
    <t>ml</t>
  </si>
  <si>
    <t>Se realizó una prueba de excentricidad de carga a la balanza identificada anteriormente, se obtuvo que el instrumento  SI X   NO __  es apto para realizar verificaciones de productos en preempacados. (error permisible: 2e)</t>
  </si>
  <si>
    <t>El instrumento de pesaje empleado se encuentra apto para realizar la verificación metrológica  SI  X  NO  ____</t>
  </si>
  <si>
    <t>Densidad y temperatura promedio</t>
  </si>
  <si>
    <t>CONTENIDO NOMINAL (ml)</t>
  </si>
  <si>
    <t>CONTENIDO PROMEDIO CORREGIDO (ml)</t>
  </si>
  <si>
    <t>CONFORME</t>
  </si>
  <si>
    <t>SE UTILIZA  PPT PARA DETERMINAR LA CANTIDAD REAL DE PRODUCTO PREEMPACADO</t>
  </si>
  <si>
    <t>Qn (ml)</t>
  </si>
  <si>
    <t xml:space="preserve">Establecimiento de Comercio: </t>
  </si>
  <si>
    <t xml:space="preserve">Ciudad:  </t>
  </si>
  <si>
    <t xml:space="preserve">Hora Inicio: </t>
  </si>
  <si>
    <t xml:space="preserve">Dirección Comercial: </t>
  </si>
  <si>
    <t xml:space="preserve">Email Comercial:  </t>
  </si>
  <si>
    <t xml:space="preserve">TEMP. CALIBRACIÓN:   </t>
  </si>
  <si>
    <t xml:space="preserve">FECHA CALIBRACIÓN: </t>
  </si>
  <si>
    <t xml:space="preserve">CAPACIDAD NOMINAL: </t>
  </si>
  <si>
    <t xml:space="preserve">CERTIFICADO DE CALIBRACIÓN: </t>
  </si>
  <si>
    <t xml:space="preserve">MARCA:  </t>
  </si>
  <si>
    <t>Fecha:</t>
  </si>
  <si>
    <t xml:space="preserve">Ciudad: </t>
  </si>
  <si>
    <t>Nombre Funcionarios Superintendencia de Industria y Comercio:</t>
  </si>
  <si>
    <t>Todo el material recaudado físico y digital en la presente visita serán objeto de evaluación y análisis posterior con el fin de determinar el cumplimento de todos los requisitos establecidos en la Resolución 16379 de 2003 incluyendo  el numeral 4.7 Disposición de preempácados engañosos.</t>
  </si>
  <si>
    <t>e) Se determina la Cantidad Real de Producto en Preempacado referido en el literal anterior, de la siguiente manera: Cantidad Real = Peso del Preempacado - Peso Medio del Material de Empaque (Tara).</t>
  </si>
  <si>
    <t>i) Disposiciones de empaques engañosos. Se presume empaque engañoso aquel que ha sido elaborado, formado, presentado, marcado, llenado, o empacado, de forma que pueda inducir en error al consumidor sobre el contenido del mismo.</t>
  </si>
  <si>
    <t>Se realiza requerimiento Documental para dar cumplimiento a las exigencias del Numeral 2.2, Capitulo Segundo, Titulo VI de la Circular Única de esta Superintendencia</t>
  </si>
  <si>
    <t>Una vez leída y aprobada, para constancia se firma la presente diligencia por los que en ella intervinieron, siendo las:</t>
  </si>
  <si>
    <t>Cargo:</t>
  </si>
  <si>
    <t>C.C. :</t>
  </si>
  <si>
    <r>
      <t xml:space="preserve">Se requiere remitir al Grupo de Inspección y Vigilancia De Metrología Legal, en un término máximo de 10 DIAS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b/>
        <i/>
        <sz val="9"/>
        <rFont val="Arial"/>
        <family val="2"/>
      </rPr>
      <t>“Los productos que se comercialicen envasados o empacados deberán llevar en el rótulo el contenido neto. En este rotulado se utilizarán siempre las unidades de medida correspondientes al Sistema Internacional SI”</t>
    </r>
    <r>
      <rPr>
        <b/>
        <sz val="9"/>
        <rFont val="Arial"/>
        <family val="2"/>
      </rPr>
      <t xml:space="preserve">.
La comunicación deberá tener como referencia: ACTUALIZACIÓN DE ETIQUETA No RADICADO  ______________
NOMBRE:_____________________________________  C.C.: ___________________ FIRMA:__________________
</t>
    </r>
  </si>
  <si>
    <t>ACTA-INFORME TÉCNICO DE RESULTADOS DE VERIFICACION DE CONTENIDO DE PRODUCTO EN PREEMPACADOS - VOLUMEN</t>
  </si>
  <si>
    <t>5.2 PICNÓMETRO</t>
  </si>
  <si>
    <t>En la ciudad, dirección y fecha mencionados, se hicieron presentes los profesionales de la Superintendencia de Industria y Comercio antes referenciados, con el fin de verificar el cumplimiento de las exigencias contenidas en Resolución 16379 de junio 18 de 2003, en concordancia con la Recomendación de la OIML R-87 y la información obligatoria en el rotulado de los empaques o envases respecto de su contenido neto, de acuerdo a lo establecido en el artículo 2.2.1.7.15.3 del Decreto 1595 de 2015. Lo anterior, teniendo en cuenta las exigencias contenidas en la Ley 1480 de 2011 y el Decreto 1074 de 2015 modificado por el Decreto 1595 de 2015.</t>
  </si>
  <si>
    <t>LAS MUESTRAS SUPERARON TODOS LOS CONTROLES METROLÓGICOS Y DE CALIDAD ESTABLECIDOS POR EL INVESTIGADO?</t>
  </si>
  <si>
    <t>2. IDENTIFICACIÓN DEL PRODUCTO</t>
  </si>
  <si>
    <r>
      <t>Teléfono Comercial:</t>
    </r>
    <r>
      <rPr>
        <sz val="10"/>
        <color indexed="8"/>
        <rFont val="Arial"/>
        <family val="2"/>
      </rPr>
      <t xml:space="preserve"> </t>
    </r>
  </si>
  <si>
    <r>
      <t xml:space="preserve">Nombre de quien atendió la visita: </t>
    </r>
    <r>
      <rPr>
        <sz val="10"/>
        <color indexed="8"/>
        <rFont val="Arial"/>
        <family val="2"/>
      </rPr>
      <t xml:space="preserve">  </t>
    </r>
  </si>
  <si>
    <r>
      <t xml:space="preserve">3. INFORMACION SUMISTRADA POR EL COMERCIALIZADOR, REFERENTE A LA EMPRESA EMPACADORA
</t>
    </r>
    <r>
      <rPr>
        <sz val="10"/>
        <rFont val="Arial"/>
        <family val="2"/>
      </rPr>
      <t>(cuando la verificación se efectue en el lugar de distribución y/o comercialización)</t>
    </r>
  </si>
  <si>
    <r>
      <t xml:space="preserve">c) Se determina el peso promedio de la tara (PPT) de acuerdo al numeral 4.5 </t>
    </r>
    <r>
      <rPr>
        <i/>
        <sz val="9"/>
        <rFont val="Arial"/>
        <family val="2"/>
      </rPr>
      <t xml:space="preserve">Determinación de la Tara </t>
    </r>
    <r>
      <rPr>
        <sz val="9"/>
        <rFont val="Arial"/>
        <family val="2"/>
      </rPr>
      <t xml:space="preserve">de la Resolución 16379 de 2003, posteriormente se procede a evaluar los criterios de muestreo de la tara de acuerdo a lo contenido en la tabla 3 - </t>
    </r>
    <r>
      <rPr>
        <i/>
        <sz val="9"/>
        <rFont val="Arial"/>
        <family val="2"/>
      </rPr>
      <t>Tara</t>
    </r>
    <r>
      <rPr>
        <sz val="9"/>
        <rFont val="Arial"/>
        <family val="2"/>
      </rPr>
      <t xml:space="preserve"> de la misma Resolución. Este paso aplica solamente en mediciones donde se contempla la tara para su posterior sustracción en la fórmula de Contenido Real de Producto.</t>
    </r>
  </si>
  <si>
    <r>
      <t>d) Para productos en preempacados con contenido nominal anunciado en Volumen, previamente a efectuar la medición, se realizan los siguientes pasos de acuerdo con la fórmula de densidad de líquidos ( ρ =</t>
    </r>
    <r>
      <rPr>
        <i/>
        <sz val="9"/>
        <rFont val="Arial"/>
        <family val="2"/>
      </rPr>
      <t xml:space="preserve"> m / V</t>
    </r>
    <r>
      <rPr>
        <sz val="9"/>
        <rFont val="Arial"/>
        <family val="2"/>
      </rPr>
      <t xml:space="preserve"> ):</t>
    </r>
  </si>
  <si>
    <r>
      <t xml:space="preserve">iv) Se determina el Contenido Real de Producto, de la siguiente manera: Cantidad Real de Producto (en masa) determinado en el aparte i), posteriormente convertida en Volumen de acuerdo con la fórmula </t>
    </r>
    <r>
      <rPr>
        <i/>
        <sz val="9"/>
        <rFont val="Arial"/>
        <family val="2"/>
      </rPr>
      <t xml:space="preserve">V = 0,99985 *(m / (ρ-0,0012)). </t>
    </r>
    <r>
      <rPr>
        <sz val="9"/>
        <rFont val="Arial"/>
        <family val="2"/>
      </rPr>
      <t>Salta al literal h).</t>
    </r>
  </si>
  <si>
    <r>
      <t xml:space="preserve">f) Con el contenido real de cada producto y las deficiencias tolerables para los productos preempacados, establecidas en la tabla 2 - </t>
    </r>
    <r>
      <rPr>
        <i/>
        <sz val="9"/>
        <rFont val="Arial"/>
        <family val="2"/>
      </rPr>
      <t>Deficiencias tolerables para el contenido real de preempacados</t>
    </r>
    <r>
      <rPr>
        <sz val="9"/>
        <rFont val="Arial"/>
        <family val="2"/>
      </rPr>
      <t xml:space="preserve"> de la Resolución 16379 de2003, se identifica el valor correspondiente a la deficiencia tolerable para esa presentación.</t>
    </r>
  </si>
  <si>
    <r>
      <t xml:space="preserve">g)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9"/>
        <rFont val="Arial"/>
        <family val="2"/>
      </rPr>
      <t>Planes de muestreo para preempacados</t>
    </r>
    <r>
      <rPr>
        <sz val="9"/>
        <rFont val="Arial"/>
        <family val="2"/>
      </rPr>
      <t>, de la Resolución 16379 de 2003.</t>
    </r>
  </si>
  <si>
    <r>
      <t xml:space="preserve">h) Se determina el contenido promedio y posteriormente el contenido promedio corregido con el factor de corrección descrito en  la Tabla 1- </t>
    </r>
    <r>
      <rPr>
        <i/>
        <sz val="9"/>
        <rFont val="Arial"/>
        <family val="2"/>
      </rPr>
      <t>Planes de muestreo para preempacados</t>
    </r>
    <r>
      <rPr>
        <sz val="9"/>
        <rFont val="Arial"/>
        <family val="2"/>
      </rPr>
      <t>, de la Resolución 16379 de 2003, y se compara con el contenido nominal anunciado.</t>
    </r>
  </si>
  <si>
    <r>
      <t xml:space="preserve">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t>
    </r>
    <r>
      <rPr>
        <i/>
        <sz val="9"/>
        <rFont val="Arial"/>
        <family val="2"/>
      </rPr>
      <t>Características de los Planes de Muestreo para el Control de Mercado por Autoridades de Metrología Legal</t>
    </r>
    <r>
      <rPr>
        <sz val="9"/>
        <rFont val="Arial"/>
        <family val="2"/>
      </rPr>
      <t>, de la Resolución 16379 de 2003.</t>
    </r>
  </si>
  <si>
    <t>iii) Se determina la densidad de cinco productos en preempacado, a partir de la homogenización, con la siguiente formula ρ = 0,99985 * (masa del líquido / V) + 0,0012 g/ml.</t>
  </si>
  <si>
    <t>Se realizó una prueba de repetibilidad a la balanza identificada anteriormente, se obtuvo que el instrumento SI X   NO _  es apto para realizar verificaciones de productos en preempacados. (error permisible: 2e)</t>
  </si>
  <si>
    <t>PPT &gt;  10 % DEL CONTENIDO NOMINAL Y  s &gt;  0,25 x  T</t>
  </si>
  <si>
    <r>
      <t>La deficiencia tolerable de acuerdo con la Tabla 2 -</t>
    </r>
    <r>
      <rPr>
        <i/>
        <sz val="9"/>
        <rFont val="Arial"/>
        <family val="2"/>
      </rPr>
      <t xml:space="preserve"> Deficiencias tolerables para el contenido real de preempacados</t>
    </r>
    <r>
      <rPr>
        <sz val="9"/>
        <rFont val="Arial"/>
        <family val="2"/>
      </rPr>
      <t>, de la Resolución 16379/03, para el contenido real del producto verificado es:</t>
    </r>
  </si>
  <si>
    <r>
      <t>a.</t>
    </r>
    <r>
      <rPr>
        <sz val="9"/>
        <rFont val="Times New Roman"/>
        <family val="1"/>
      </rPr>
      <t xml:space="preserve">      </t>
    </r>
    <r>
      <rPr>
        <sz val="9"/>
        <rFont val="Arial"/>
        <family val="2"/>
      </rPr>
      <t xml:space="preserve">El contenido real promedio corregido debe ser igual o superior al contenido nominal,  Xc ≥ Qn, Numeral 4.3.1 </t>
    </r>
    <r>
      <rPr>
        <b/>
        <sz val="9"/>
        <rFont val="Arial"/>
        <family val="2"/>
      </rPr>
      <t>Contenido Promedio</t>
    </r>
    <r>
      <rPr>
        <sz val="9"/>
        <rFont val="Arial"/>
        <family val="2"/>
      </rPr>
      <t xml:space="preserve"> R16379/03).</t>
    </r>
  </si>
  <si>
    <r>
      <t>b.</t>
    </r>
    <r>
      <rPr>
        <sz val="9"/>
        <rFont val="Times New Roman"/>
        <family val="1"/>
      </rPr>
      <t xml:space="preserve">      </t>
    </r>
    <r>
      <rPr>
        <sz val="9"/>
        <rFont val="Arial"/>
        <family val="2"/>
      </rPr>
      <t xml:space="preserve">No debe haber un número superior de unidades con deficiencia mayor que la diferencia tolerable permitida (1T), Numeral 4.3.2 </t>
    </r>
    <r>
      <rPr>
        <b/>
        <sz val="9"/>
        <rFont val="Arial"/>
        <family val="2"/>
      </rPr>
      <t>Contenido de los preempacados individuales,</t>
    </r>
    <r>
      <rPr>
        <sz val="9"/>
        <rFont val="Arial"/>
        <family val="2"/>
      </rPr>
      <t xml:space="preserve"> literal a) R16379/03).</t>
    </r>
  </si>
  <si>
    <r>
      <t xml:space="preserve">Número de unidades no conformes ≤ Número de aceptación </t>
    </r>
    <r>
      <rPr>
        <b/>
        <sz val="9"/>
        <color indexed="10"/>
        <rFont val="Arial"/>
        <family val="2"/>
      </rPr>
      <t>(3)</t>
    </r>
  </si>
  <si>
    <r>
      <t xml:space="preserve">c.     No debe haber un número superior de unidades con deficiencia mayor que la diferencia tolerable permitida (2T), Numeral 4.3.2 </t>
    </r>
    <r>
      <rPr>
        <b/>
        <sz val="9"/>
        <rFont val="Arial"/>
        <family val="2"/>
      </rPr>
      <t>Contenido de los preempacados individuales</t>
    </r>
    <r>
      <rPr>
        <sz val="9"/>
        <rFont val="Arial"/>
        <family val="2"/>
      </rPr>
      <t>, literal b) R16379/03).</t>
    </r>
  </si>
  <si>
    <r>
      <rPr>
        <b/>
        <sz val="9"/>
        <color indexed="8"/>
        <rFont val="Calibri"/>
        <family val="2"/>
      </rPr>
      <t xml:space="preserve">14.1 </t>
    </r>
    <r>
      <rPr>
        <sz val="9"/>
        <rFont val="Arial"/>
        <family val="2"/>
      </rPr>
      <t>El material fotográfico y fílmico recaudado en el desarrollo de la visita de inspección hace parte integral del acta.  Ha sido entregado a quien atendió la visita en medio digital.</t>
    </r>
  </si>
  <si>
    <r>
      <rPr>
        <b/>
        <sz val="9"/>
        <color indexed="8"/>
        <rFont val="Calibri"/>
        <family val="2"/>
      </rPr>
      <t>14.2</t>
    </r>
    <r>
      <rPr>
        <sz val="9"/>
        <rFont val="Arial"/>
        <family val="2"/>
      </rPr>
      <t xml:space="preserve"> Se anexa certificado de existencia y representación legal. (Si no se anexa documentación, deberá allegarla a la Superintendencia en los próximos tres (3) días hábiles).</t>
    </r>
  </si>
  <si>
    <t>1- PUNTO DE EMPAQUE</t>
  </si>
  <si>
    <t>2- PUNTO DE VENTA/DISTRIBUCIÓN</t>
  </si>
  <si>
    <t xml:space="preserve">NOMBRE O RAZÓN SOCIAL: </t>
  </si>
  <si>
    <t xml:space="preserve">DIRECCIÓN: </t>
  </si>
  <si>
    <t xml:space="preserve">TELÉFONO: </t>
  </si>
  <si>
    <t>E-MAIL:</t>
  </si>
  <si>
    <t>C.C.</t>
  </si>
  <si>
    <t>4.</t>
  </si>
  <si>
    <t>14. OBSERVACIONES DE QUIENES INTERVIENEN EN LA VISITA DE INSPECCIÓN:</t>
  </si>
  <si>
    <t>14.1. OBSERVACIONES FUNCIONARIOS:</t>
  </si>
  <si>
    <t>14.2. OBSERVACIONES DE QUIEN ATIENDE LA VISITA:</t>
  </si>
  <si>
    <t>15. CONSTANCIAS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</si>
</sst>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00"/>
    <numFmt numFmtId="167" formatCode="h\ &quot;h&quot;\ m\ &quot;min&quot;"/>
    <numFmt numFmtId="168" formatCode="yyyy/mm/dd"/>
    <numFmt numFmtId="169" formatCode="0.000"/>
    <numFmt numFmtId="170" formatCode="#,##0.000"/>
    <numFmt numFmtId="171" formatCode="0.0%"/>
  </numFmts>
  <fonts count="34" x14ac:knownFonts="1">
    <font>
      <sz val="10"/>
      <name val="Arial"/>
    </font>
    <font>
      <sz val="10"/>
      <name val="Arial"/>
      <family val="2"/>
    </font>
    <font>
      <sz val="10"/>
      <name val="Arial"/>
      <family val="2"/>
    </font>
    <font>
      <b/>
      <sz val="10"/>
      <name val="Arial"/>
      <family val="2"/>
    </font>
    <font>
      <sz val="8"/>
      <name val="Arial"/>
      <family val="2"/>
    </font>
    <font>
      <sz val="8"/>
      <name val="Arial"/>
      <family val="2"/>
    </font>
    <font>
      <sz val="9"/>
      <name val="Arial"/>
      <family val="2"/>
    </font>
    <font>
      <sz val="10"/>
      <color indexed="10"/>
      <name val="Arial"/>
      <family val="2"/>
    </font>
    <font>
      <b/>
      <sz val="9"/>
      <name val="Arial"/>
      <family val="2"/>
    </font>
    <font>
      <b/>
      <sz val="8"/>
      <name val="Arial"/>
      <family val="2"/>
    </font>
    <font>
      <b/>
      <sz val="11"/>
      <color indexed="8"/>
      <name val="Calibri"/>
      <family val="2"/>
    </font>
    <font>
      <b/>
      <sz val="11"/>
      <name val="Arial"/>
      <family val="2"/>
    </font>
    <font>
      <sz val="11"/>
      <name val="Arial"/>
      <family val="2"/>
    </font>
    <font>
      <sz val="8"/>
      <color indexed="10"/>
      <name val="Arial"/>
      <family val="2"/>
    </font>
    <font>
      <sz val="10"/>
      <color indexed="10"/>
      <name val="Arial"/>
      <family val="2"/>
    </font>
    <font>
      <b/>
      <sz val="11"/>
      <color indexed="10"/>
      <name val="Arial"/>
      <family val="2"/>
    </font>
    <font>
      <sz val="11"/>
      <color indexed="10"/>
      <name val="Arial"/>
      <family val="2"/>
    </font>
    <font>
      <b/>
      <sz val="6"/>
      <color indexed="10"/>
      <name val="Arial"/>
      <family val="2"/>
    </font>
    <font>
      <b/>
      <sz val="7"/>
      <name val="Arial"/>
      <family val="2"/>
    </font>
    <font>
      <b/>
      <i/>
      <sz val="9"/>
      <name val="Arial"/>
      <family val="2"/>
    </font>
    <font>
      <sz val="10"/>
      <color indexed="8"/>
      <name val="Arial"/>
      <family val="2"/>
    </font>
    <font>
      <b/>
      <sz val="11"/>
      <color indexed="8"/>
      <name val="Arial"/>
      <family val="2"/>
    </font>
    <font>
      <b/>
      <sz val="10"/>
      <color indexed="8"/>
      <name val="Arial"/>
      <family val="2"/>
    </font>
    <font>
      <i/>
      <sz val="9"/>
      <name val="Arial"/>
      <family val="2"/>
    </font>
    <font>
      <sz val="9"/>
      <name val="Times New Roman"/>
      <family val="1"/>
    </font>
    <font>
      <b/>
      <sz val="9"/>
      <color indexed="10"/>
      <name val="Arial"/>
      <family val="2"/>
    </font>
    <font>
      <sz val="9"/>
      <color indexed="10"/>
      <name val="Arial"/>
      <family val="2"/>
    </font>
    <font>
      <b/>
      <sz val="9"/>
      <color indexed="8"/>
      <name val="Calibri"/>
      <family val="2"/>
    </font>
    <font>
      <u/>
      <sz val="10"/>
      <color theme="10"/>
      <name val="Arial"/>
      <family val="2"/>
    </font>
    <font>
      <b/>
      <sz val="10"/>
      <color rgb="FFFF0000"/>
      <name val="Arial"/>
      <family val="2"/>
    </font>
    <font>
      <b/>
      <sz val="9"/>
      <color rgb="FFFF0000"/>
      <name val="Arial"/>
      <family val="2"/>
    </font>
    <font>
      <sz val="9"/>
      <color theme="1"/>
      <name val="Arial"/>
      <family val="2"/>
    </font>
    <font>
      <sz val="9"/>
      <color rgb="FFFF0000"/>
      <name val="Arial"/>
      <family val="2"/>
    </font>
    <font>
      <b/>
      <i/>
      <sz val="10"/>
      <color indexed="8"/>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28" fillId="0" borderId="0" applyNumberFormat="0" applyFill="0" applyBorder="0" applyAlignment="0" applyProtection="0"/>
  </cellStyleXfs>
  <cellXfs count="706">
    <xf numFmtId="0" fontId="0" fillId="0" borderId="0" xfId="0"/>
    <xf numFmtId="0" fontId="0" fillId="0" borderId="1" xfId="0" applyBorder="1"/>
    <xf numFmtId="0" fontId="4" fillId="0" borderId="0" xfId="0" applyFont="1"/>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xf numFmtId="0" fontId="5"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3" borderId="0" xfId="0" applyFill="1"/>
    <xf numFmtId="0" fontId="0" fillId="0" borderId="0" xfId="0" applyAlignment="1">
      <alignment vertical="center" wrapText="1"/>
    </xf>
    <xf numFmtId="0" fontId="7"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xf numFmtId="0" fontId="4" fillId="3" borderId="0" xfId="0" applyFont="1" applyFill="1"/>
    <xf numFmtId="0" fontId="3" fillId="0" borderId="0" xfId="0" applyFont="1" applyBorder="1" applyAlignment="1">
      <alignment horizontal="center" vertical="center" wrapText="1"/>
    </xf>
    <xf numFmtId="0" fontId="3" fillId="0" borderId="0" xfId="0" applyFont="1"/>
    <xf numFmtId="0" fontId="0" fillId="0" borderId="0" xfId="0" applyAlignment="1">
      <alignment vertical="center"/>
    </xf>
    <xf numFmtId="0" fontId="0" fillId="0" borderId="0" xfId="0" applyAlignment="1">
      <alignment horizontal="left" wrapText="1"/>
    </xf>
    <xf numFmtId="0" fontId="3" fillId="0" borderId="0" xfId="0" applyFont="1" applyBorder="1" applyAlignment="1">
      <alignment horizontal="center" vertical="center"/>
    </xf>
    <xf numFmtId="0" fontId="0" fillId="3" borderId="2" xfId="0" applyFill="1" applyBorder="1"/>
    <xf numFmtId="0" fontId="7" fillId="0" borderId="2" xfId="0" applyFont="1" applyBorder="1" applyAlignment="1" applyProtection="1">
      <protection locked="0"/>
    </xf>
    <xf numFmtId="0" fontId="0" fillId="3" borderId="0" xfId="0" applyFill="1" applyAlignment="1">
      <alignment vertical="center" wrapText="1"/>
    </xf>
    <xf numFmtId="0" fontId="12" fillId="0" borderId="0" xfId="0" applyFont="1" applyAlignment="1">
      <alignment vertical="center" wrapText="1"/>
    </xf>
    <xf numFmtId="0" fontId="11" fillId="0" borderId="0" xfId="0" applyFont="1" applyBorder="1" applyAlignment="1">
      <alignment vertical="center" wrapText="1"/>
    </xf>
    <xf numFmtId="0" fontId="0" fillId="0" borderId="0" xfId="0" applyFill="1" applyAlignment="1">
      <alignment vertical="center" wrapText="1"/>
    </xf>
    <xf numFmtId="0" fontId="2" fillId="0" borderId="0" xfId="0" applyFont="1" applyBorder="1" applyAlignment="1">
      <alignment horizontal="left" vertical="center" wrapText="1"/>
    </xf>
    <xf numFmtId="0" fontId="0" fillId="3" borderId="0" xfId="0" applyFill="1" applyAlignment="1">
      <alignment vertical="center"/>
    </xf>
    <xf numFmtId="0" fontId="3" fillId="0" borderId="0" xfId="0" applyFont="1" applyFill="1" applyBorder="1" applyAlignment="1"/>
    <xf numFmtId="0" fontId="3" fillId="0" borderId="3" xfId="0" applyFont="1" applyFill="1" applyBorder="1" applyAlignment="1"/>
    <xf numFmtId="0" fontId="0" fillId="0" borderId="0" xfId="0" applyFill="1" applyBorder="1"/>
    <xf numFmtId="0" fontId="0" fillId="0" borderId="0" xfId="0" applyFill="1" applyBorder="1" applyAlignment="1">
      <alignment horizontal="center" vertical="center"/>
    </xf>
    <xf numFmtId="0" fontId="2" fillId="0" borderId="0" xfId="0" applyFont="1" applyBorder="1" applyAlignment="1">
      <alignment horizontal="left" vertical="center"/>
    </xf>
    <xf numFmtId="0" fontId="1" fillId="0" borderId="0" xfId="0" applyFont="1"/>
    <xf numFmtId="0" fontId="11" fillId="0" borderId="0" xfId="0" applyFont="1" applyBorder="1" applyAlignment="1">
      <alignment horizontal="center" vertical="center" wrapText="1"/>
    </xf>
    <xf numFmtId="0" fontId="1" fillId="3" borderId="0" xfId="0" applyFont="1" applyFill="1"/>
    <xf numFmtId="0" fontId="8" fillId="0" borderId="0" xfId="0" applyFont="1" applyFill="1" applyBorder="1" applyAlignment="1">
      <alignment horizontal="center" vertical="center"/>
    </xf>
    <xf numFmtId="166" fontId="0" fillId="0" borderId="0" xfId="0" applyNumberFormat="1" applyBorder="1" applyAlignment="1"/>
    <xf numFmtId="0" fontId="0" fillId="0" borderId="0" xfId="0" applyBorder="1" applyAlignment="1"/>
    <xf numFmtId="0" fontId="14" fillId="0" borderId="0" xfId="0" applyFont="1" applyBorder="1" applyAlignment="1"/>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0" fillId="3" borderId="0" xfId="0" applyFill="1" applyAlignment="1">
      <alignment horizontal="left" vertical="top"/>
    </xf>
    <xf numFmtId="0" fontId="0" fillId="0" borderId="0" xfId="0" applyAlignment="1">
      <alignment horizontal="left" vertical="top"/>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4" xfId="0" applyBorder="1" applyAlignment="1">
      <alignment vertical="center"/>
    </xf>
    <xf numFmtId="0" fontId="17"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0" fillId="0" borderId="0" xfId="0" applyAlignment="1">
      <alignment horizontal="left"/>
    </xf>
    <xf numFmtId="167" fontId="0" fillId="0" borderId="0" xfId="0" applyNumberFormat="1" applyAlignment="1"/>
    <xf numFmtId="167" fontId="6" fillId="0" borderId="0" xfId="0" applyNumberFormat="1" applyFont="1" applyAlignment="1">
      <alignment wrapText="1"/>
    </xf>
    <xf numFmtId="168" fontId="1" fillId="0" borderId="3" xfId="0" applyNumberFormat="1" applyFont="1" applyBorder="1" applyAlignment="1">
      <alignment wrapText="1"/>
    </xf>
    <xf numFmtId="170" fontId="0" fillId="0" borderId="0" xfId="0" applyNumberFormat="1" applyBorder="1" applyAlignment="1">
      <alignment horizontal="center" vertical="center"/>
    </xf>
    <xf numFmtId="165" fontId="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3" borderId="0" xfId="0" applyFont="1" applyFill="1" applyBorder="1" applyAlignment="1">
      <alignment horizontal="center" vertical="center" wrapText="1"/>
    </xf>
    <xf numFmtId="2" fontId="0" fillId="0" borderId="2" xfId="0" applyNumberFormat="1" applyBorder="1" applyAlignment="1">
      <alignment vertical="center"/>
    </xf>
    <xf numFmtId="0" fontId="3" fillId="0" borderId="5" xfId="0" applyFont="1" applyBorder="1" applyAlignment="1"/>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0" xfId="0" applyFont="1" applyBorder="1" applyAlignment="1">
      <alignment horizontal="left"/>
    </xf>
    <xf numFmtId="0" fontId="8" fillId="0" borderId="0" xfId="0" applyFont="1" applyBorder="1" applyAlignment="1">
      <alignment horizontal="justify" vertical="center" wrapText="1"/>
    </xf>
    <xf numFmtId="0" fontId="10" fillId="0" borderId="0" xfId="0" applyFont="1" applyBorder="1" applyAlignment="1">
      <alignment horizontal="center" vertical="center"/>
    </xf>
    <xf numFmtId="0" fontId="0" fillId="0" borderId="0" xfId="0" applyAlignment="1"/>
    <xf numFmtId="0" fontId="1" fillId="0" borderId="0" xfId="0" applyFont="1" applyBorder="1"/>
    <xf numFmtId="0" fontId="1" fillId="0" borderId="0" xfId="0" applyFont="1" applyFill="1"/>
    <xf numFmtId="0" fontId="1" fillId="0" borderId="0" xfId="0" applyFont="1" applyAlignment="1">
      <alignment horizontal="left" vertical="top"/>
    </xf>
    <xf numFmtId="0" fontId="22" fillId="0" borderId="0" xfId="0" applyFont="1" applyBorder="1" applyAlignment="1">
      <alignment horizontal="left" vertical="top"/>
    </xf>
    <xf numFmtId="0" fontId="1" fillId="0" borderId="0" xfId="0" applyFont="1" applyAlignment="1">
      <alignment vertical="center" wrapText="1"/>
    </xf>
    <xf numFmtId="0" fontId="3" fillId="0" borderId="0" xfId="0" applyFont="1" applyBorder="1" applyAlignment="1">
      <alignment horizontal="left"/>
    </xf>
    <xf numFmtId="0" fontId="3" fillId="0" borderId="0" xfId="0" applyFont="1" applyFill="1" applyBorder="1"/>
    <xf numFmtId="0" fontId="6" fillId="0" borderId="4" xfId="0" applyFont="1" applyFill="1" applyBorder="1"/>
    <xf numFmtId="0" fontId="9"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xf numFmtId="0" fontId="9" fillId="0" borderId="0" xfId="0" applyNumberFormat="1" applyFont="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top" wrapText="1"/>
    </xf>
    <xf numFmtId="0" fontId="29"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Fill="1" applyBorder="1" applyAlignment="1">
      <alignment vertical="center" wrapText="1"/>
    </xf>
    <xf numFmtId="0" fontId="6" fillId="0" borderId="0" xfId="0" applyFont="1" applyBorder="1" applyAlignment="1">
      <alignment horizontal="center" vertical="center" wrapText="1"/>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5" fillId="3" borderId="0" xfId="0" applyFont="1" applyFill="1" applyBorder="1" applyAlignment="1">
      <alignment horizontal="center" vertical="center" wrapText="1"/>
    </xf>
    <xf numFmtId="0" fontId="6" fillId="0" borderId="0" xfId="0" applyFont="1" applyBorder="1"/>
    <xf numFmtId="22" fontId="1" fillId="0" borderId="3" xfId="0" applyNumberFormat="1" applyFont="1" applyBorder="1" applyAlignment="1">
      <alignment wrapText="1"/>
    </xf>
    <xf numFmtId="22" fontId="1" fillId="0" borderId="5" xfId="0" applyNumberFormat="1" applyFont="1" applyBorder="1" applyAlignment="1">
      <alignment wrapText="1"/>
    </xf>
    <xf numFmtId="0" fontId="21" fillId="0" borderId="0" xfId="0" applyFont="1" applyBorder="1" applyAlignment="1">
      <alignment wrapText="1"/>
    </xf>
    <xf numFmtId="0" fontId="3" fillId="0" borderId="0" xfId="0" applyFont="1" applyAlignment="1">
      <alignment vertical="center"/>
    </xf>
    <xf numFmtId="167" fontId="0" fillId="0" borderId="0" xfId="0" applyNumberFormat="1" applyAlignment="1">
      <alignment vertical="center"/>
    </xf>
    <xf numFmtId="0" fontId="0" fillId="0" borderId="0" xfId="0" applyFill="1" applyAlignment="1">
      <alignment vertical="center"/>
    </xf>
    <xf numFmtId="0" fontId="1" fillId="0" borderId="0" xfId="0" applyFont="1" applyFill="1" applyAlignment="1">
      <alignment vertical="center"/>
    </xf>
    <xf numFmtId="0" fontId="4" fillId="0" borderId="0" xfId="0" applyFont="1" applyFill="1"/>
    <xf numFmtId="0" fontId="0" fillId="0" borderId="0" xfId="0" applyFill="1" applyAlignment="1">
      <alignment horizontal="left" vertical="top"/>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33" fillId="4" borderId="7"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43" xfId="0" applyFont="1" applyBorder="1" applyAlignment="1">
      <alignment horizontal="center" vertical="center"/>
    </xf>
    <xf numFmtId="0" fontId="9" fillId="0" borderId="9" xfId="0" applyFont="1" applyBorder="1" applyAlignment="1">
      <alignment horizontal="center" vertical="center"/>
    </xf>
    <xf numFmtId="0" fontId="9" fillId="0" borderId="34" xfId="0" applyFont="1" applyBorder="1" applyAlignment="1">
      <alignment horizontal="center" vertical="center"/>
    </xf>
    <xf numFmtId="17" fontId="9" fillId="0" borderId="9" xfId="0" applyNumberFormat="1" applyFont="1" applyBorder="1" applyAlignment="1">
      <alignment horizontal="center" vertical="center"/>
    </xf>
    <xf numFmtId="17" fontId="9" fillId="0" borderId="34" xfId="0" applyNumberFormat="1"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3" fillId="0" borderId="0" xfId="0" applyFont="1" applyBorder="1" applyAlignment="1">
      <alignment horizontal="left"/>
    </xf>
    <xf numFmtId="0" fontId="1" fillId="0" borderId="45"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4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40" xfId="0" applyFont="1" applyBorder="1" applyAlignment="1">
      <alignment horizontal="left" vertical="center"/>
    </xf>
    <xf numFmtId="0" fontId="1" fillId="0" borderId="30" xfId="0" applyFont="1" applyBorder="1" applyAlignment="1">
      <alignment horizontal="center"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6" fillId="0" borderId="1" xfId="0" applyFont="1" applyBorder="1" applyAlignment="1">
      <alignment horizontal="left" vertical="center" wrapText="1"/>
    </xf>
    <xf numFmtId="0" fontId="1" fillId="0" borderId="2" xfId="0" applyFont="1" applyBorder="1" applyAlignment="1">
      <alignment horizontal="left" vertical="center" wrapText="1"/>
    </xf>
    <xf numFmtId="167" fontId="29" fillId="0" borderId="2" xfId="0" applyNumberFormat="1" applyFont="1" applyBorder="1" applyAlignment="1">
      <alignment horizontal="left" wrapText="1"/>
    </xf>
    <xf numFmtId="167" fontId="29" fillId="0" borderId="21" xfId="0" applyNumberFormat="1" applyFont="1" applyBorder="1" applyAlignment="1">
      <alignment horizontal="left" wrapText="1"/>
    </xf>
    <xf numFmtId="0" fontId="1" fillId="0" borderId="26"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left" vertical="center"/>
    </xf>
    <xf numFmtId="0" fontId="0" fillId="0" borderId="30" xfId="0" applyBorder="1" applyAlignment="1">
      <alignment horizontal="left" vertical="center"/>
    </xf>
    <xf numFmtId="0" fontId="1" fillId="0" borderId="47" xfId="0" applyFont="1" applyBorder="1" applyAlignment="1">
      <alignment horizontal="lef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168" fontId="29" fillId="0" borderId="3" xfId="0" applyNumberFormat="1" applyFont="1" applyBorder="1" applyAlignment="1">
      <alignment horizontal="center" wrapText="1"/>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6" fillId="0" borderId="11" xfId="0" applyFont="1" applyBorder="1" applyAlignment="1">
      <alignment horizontal="left" vertical="center" wrapText="1"/>
    </xf>
    <xf numFmtId="0" fontId="6" fillId="0" borderId="38" xfId="0" applyFont="1" applyBorder="1" applyAlignment="1">
      <alignment horizontal="left" vertical="center" wrapText="1"/>
    </xf>
    <xf numFmtId="0" fontId="6" fillId="0" borderId="43"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34" xfId="0" applyFont="1" applyBorder="1" applyAlignment="1">
      <alignment horizontal="left" vertical="center" wrapText="1"/>
    </xf>
    <xf numFmtId="0" fontId="27" fillId="0" borderId="42" xfId="0" applyFont="1" applyBorder="1" applyAlignment="1">
      <alignment horizontal="center" vertical="center"/>
    </xf>
    <xf numFmtId="0" fontId="27" fillId="0" borderId="44" xfId="0" applyFont="1" applyBorder="1" applyAlignment="1">
      <alignment horizontal="center" vertical="center"/>
    </xf>
    <xf numFmtId="0" fontId="6" fillId="0" borderId="10" xfId="0" applyFont="1" applyBorder="1" applyAlignment="1">
      <alignment horizontal="left" vertical="center" wrapText="1"/>
    </xf>
    <xf numFmtId="0" fontId="6" fillId="0" borderId="42" xfId="0" applyFont="1" applyBorder="1" applyAlignment="1">
      <alignment horizontal="left" vertical="center" wrapText="1"/>
    </xf>
    <xf numFmtId="0" fontId="6" fillId="0" borderId="42" xfId="0" applyFont="1" applyBorder="1" applyAlignment="1">
      <alignment horizontal="center"/>
    </xf>
    <xf numFmtId="0" fontId="6" fillId="0" borderId="44" xfId="0" applyFont="1" applyBorder="1" applyAlignment="1">
      <alignment horizont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3" fillId="0" borderId="3" xfId="0" applyFont="1" applyBorder="1" applyAlignment="1">
      <alignment horizontal="left" vertical="top" wrapText="1"/>
    </xf>
    <xf numFmtId="2" fontId="6" fillId="0" borderId="9" xfId="0" applyNumberFormat="1" applyFont="1" applyBorder="1" applyAlignment="1">
      <alignment horizontal="center" vertical="center" wrapText="1"/>
    </xf>
    <xf numFmtId="0" fontId="30" fillId="0" borderId="38" xfId="0" applyFont="1" applyBorder="1" applyAlignment="1">
      <alignment horizontal="center" vertical="center"/>
    </xf>
    <xf numFmtId="0" fontId="30" fillId="0" borderId="43" xfId="0" applyFont="1" applyBorder="1" applyAlignment="1">
      <alignment horizontal="center" vertical="center"/>
    </xf>
    <xf numFmtId="0" fontId="30" fillId="0" borderId="9" xfId="0" applyFont="1" applyBorder="1" applyAlignment="1">
      <alignment horizontal="center" vertical="center"/>
    </xf>
    <xf numFmtId="0" fontId="30" fillId="0" borderId="34" xfId="0" applyFont="1" applyBorder="1" applyAlignment="1">
      <alignment horizontal="center" vertical="center"/>
    </xf>
    <xf numFmtId="0" fontId="6" fillId="0" borderId="44" xfId="0" applyFont="1" applyBorder="1" applyAlignment="1">
      <alignment horizontal="left" vertical="center" wrapText="1"/>
    </xf>
    <xf numFmtId="0" fontId="6" fillId="0" borderId="47" xfId="0" applyFont="1" applyBorder="1" applyAlignment="1">
      <alignment horizontal="left" vertical="center" wrapText="1"/>
    </xf>
    <xf numFmtId="0" fontId="6" fillId="0" borderId="10" xfId="0" applyFont="1" applyBorder="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2" fontId="8" fillId="0" borderId="12"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2" fontId="6" fillId="0" borderId="12" xfId="0" applyNumberFormat="1" applyFont="1" applyBorder="1" applyAlignment="1">
      <alignment horizontal="center"/>
    </xf>
    <xf numFmtId="2" fontId="6" fillId="0" borderId="13" xfId="0" applyNumberFormat="1" applyFont="1" applyBorder="1" applyAlignment="1">
      <alignment horizontal="center"/>
    </xf>
    <xf numFmtId="2" fontId="6" fillId="0" borderId="15" xfId="0" applyNumberFormat="1" applyFont="1" applyBorder="1" applyAlignment="1">
      <alignment horizontal="center"/>
    </xf>
    <xf numFmtId="0" fontId="8" fillId="0" borderId="10" xfId="0" applyFont="1" applyFill="1" applyBorder="1" applyAlignment="1">
      <alignment horizontal="left" vertical="center"/>
    </xf>
    <xf numFmtId="0" fontId="8" fillId="0" borderId="42" xfId="0" applyFont="1" applyFill="1" applyBorder="1" applyAlignment="1">
      <alignment horizontal="left" vertical="center"/>
    </xf>
    <xf numFmtId="2" fontId="6" fillId="0" borderId="47" xfId="0" applyNumberFormat="1" applyFont="1" applyBorder="1" applyAlignment="1">
      <alignment horizontal="center"/>
    </xf>
    <xf numFmtId="2" fontId="6" fillId="0" borderId="46" xfId="0" applyNumberFormat="1" applyFont="1" applyBorder="1" applyAlignment="1">
      <alignment horizontal="center"/>
    </xf>
    <xf numFmtId="2" fontId="6" fillId="0" borderId="49" xfId="0" applyNumberFormat="1" applyFont="1" applyBorder="1" applyAlignment="1">
      <alignment horizontal="center"/>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5" xfId="0" applyFont="1" applyBorder="1" applyAlignment="1">
      <alignment horizontal="center" vertical="center" wrapText="1"/>
    </xf>
    <xf numFmtId="0" fontId="6" fillId="0" borderId="46" xfId="0" applyFont="1" applyBorder="1"/>
    <xf numFmtId="0" fontId="6" fillId="0" borderId="48" xfId="0" applyFont="1" applyBorder="1"/>
    <xf numFmtId="2" fontId="8" fillId="0" borderId="42"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165" fontId="6" fillId="0" borderId="56" xfId="0" applyNumberFormat="1" applyFont="1" applyBorder="1" applyAlignment="1">
      <alignment horizontal="center" vertical="center" wrapText="1"/>
    </xf>
    <xf numFmtId="165" fontId="6" fillId="0" borderId="57" xfId="0" applyNumberFormat="1" applyFont="1" applyBorder="1" applyAlignment="1">
      <alignment horizontal="center" vertical="center" wrapText="1"/>
    </xf>
    <xf numFmtId="165" fontId="6" fillId="0" borderId="58" xfId="0" applyNumberFormat="1" applyFont="1" applyBorder="1" applyAlignment="1">
      <alignment horizontal="center" vertical="center" wrapText="1"/>
    </xf>
    <xf numFmtId="0" fontId="6" fillId="0" borderId="40" xfId="0" applyFont="1" applyBorder="1" applyAlignment="1">
      <alignment horizontal="left" vertical="center" wrapText="1"/>
    </xf>
    <xf numFmtId="0" fontId="6" fillId="0" borderId="11"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xf>
    <xf numFmtId="0" fontId="6" fillId="0" borderId="9" xfId="0" applyFont="1" applyBorder="1" applyAlignment="1">
      <alignment horizontal="center"/>
    </xf>
    <xf numFmtId="0" fontId="6" fillId="0" borderId="34" xfId="0" applyFont="1" applyBorder="1" applyAlignment="1">
      <alignment horizontal="center"/>
    </xf>
    <xf numFmtId="0" fontId="6" fillId="0" borderId="12" xfId="0" applyFont="1" applyBorder="1" applyAlignment="1">
      <alignment horizontal="left" vertical="center" wrapText="1"/>
    </xf>
    <xf numFmtId="0" fontId="6" fillId="0" borderId="7" xfId="0" applyFont="1" applyBorder="1" applyAlignment="1">
      <alignment horizontal="center"/>
    </xf>
    <xf numFmtId="0" fontId="30" fillId="0" borderId="0" xfId="0" applyFont="1" applyAlignment="1">
      <alignment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3" borderId="9"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6" fillId="0" borderId="42" xfId="0" applyFont="1" applyBorder="1" applyAlignment="1">
      <alignment horizontal="center" vertical="center" wrapText="1"/>
    </xf>
    <xf numFmtId="0" fontId="32" fillId="0" borderId="42" xfId="0" applyFont="1" applyBorder="1" applyAlignment="1">
      <alignment horizontal="center" vertical="center" wrapText="1"/>
    </xf>
    <xf numFmtId="0" fontId="6" fillId="0" borderId="9" xfId="0" applyFont="1" applyBorder="1" applyAlignment="1">
      <alignment horizontal="center" wrapText="1"/>
    </xf>
    <xf numFmtId="0" fontId="6" fillId="0" borderId="34" xfId="0" applyFont="1" applyBorder="1" applyAlignment="1">
      <alignment horizontal="center" wrapText="1"/>
    </xf>
    <xf numFmtId="0" fontId="8" fillId="0" borderId="7" xfId="0" applyFont="1" applyBorder="1" applyAlignment="1">
      <alignment horizontal="left" vertical="center"/>
    </xf>
    <xf numFmtId="0" fontId="8" fillId="0" borderId="9" xfId="0" applyFont="1" applyBorder="1" applyAlignment="1">
      <alignment horizontal="left"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0" fontId="8" fillId="0" borderId="6"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5" xfId="0" applyFont="1" applyBorder="1" applyAlignment="1">
      <alignment horizontal="center"/>
    </xf>
    <xf numFmtId="0" fontId="8" fillId="0" borderId="11" xfId="0" applyFont="1" applyBorder="1" applyAlignment="1">
      <alignment horizontal="left" vertical="center"/>
    </xf>
    <xf numFmtId="0" fontId="8" fillId="0" borderId="38" xfId="0" applyFont="1" applyBorder="1" applyAlignment="1">
      <alignment horizontal="left" vertical="center"/>
    </xf>
    <xf numFmtId="2" fontId="6" fillId="0" borderId="40" xfId="0" applyNumberFormat="1" applyFont="1" applyBorder="1" applyAlignment="1">
      <alignment horizontal="center"/>
    </xf>
    <xf numFmtId="2" fontId="6" fillId="0" borderId="28" xfId="0" applyNumberFormat="1" applyFont="1" applyBorder="1" applyAlignment="1">
      <alignment horizontal="center"/>
    </xf>
    <xf numFmtId="2" fontId="6" fillId="0" borderId="30" xfId="0" applyNumberFormat="1" applyFont="1" applyBorder="1" applyAlignment="1">
      <alignment horizontal="center"/>
    </xf>
    <xf numFmtId="2" fontId="6" fillId="0" borderId="42" xfId="0" applyNumberFormat="1" applyFont="1" applyBorder="1" applyAlignment="1">
      <alignment horizontal="center" vertical="center" wrapText="1"/>
    </xf>
    <xf numFmtId="165" fontId="6" fillId="0" borderId="59" xfId="0" applyNumberFormat="1" applyFont="1" applyBorder="1" applyAlignment="1">
      <alignment horizontal="center" vertical="center" wrapText="1"/>
    </xf>
    <xf numFmtId="2" fontId="6" fillId="0" borderId="66" xfId="0" applyNumberFormat="1" applyFont="1" applyBorder="1" applyAlignment="1">
      <alignment horizontal="center" vertical="center" wrapText="1"/>
    </xf>
    <xf numFmtId="2" fontId="6" fillId="0" borderId="67" xfId="0" applyNumberFormat="1" applyFont="1" applyBorder="1" applyAlignment="1">
      <alignment horizontal="center" vertical="center" wrapText="1"/>
    </xf>
    <xf numFmtId="2" fontId="6" fillId="0" borderId="68" xfId="0" applyNumberFormat="1" applyFont="1" applyBorder="1" applyAlignment="1">
      <alignment horizontal="center" vertical="center" wrapText="1"/>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42" xfId="0" applyFont="1" applyBorder="1" applyAlignment="1">
      <alignment horizontal="left"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left" vertical="center" wrapText="1"/>
    </xf>
    <xf numFmtId="0" fontId="6" fillId="0" borderId="32" xfId="0" applyFont="1" applyBorder="1" applyAlignment="1">
      <alignment horizontal="left" vertical="center" wrapText="1"/>
    </xf>
    <xf numFmtId="0" fontId="6" fillId="0" borderId="24" xfId="0" applyFont="1" applyBorder="1" applyAlignment="1">
      <alignment horizontal="left" vertical="center" wrapText="1"/>
    </xf>
    <xf numFmtId="0" fontId="6" fillId="0" borderId="65" xfId="0" applyFont="1" applyBorder="1" applyAlignment="1">
      <alignment horizontal="left" vertical="center" wrapText="1"/>
    </xf>
    <xf numFmtId="0" fontId="6" fillId="0" borderId="64" xfId="0" applyFont="1" applyBorder="1" applyAlignment="1">
      <alignment horizontal="left" vertical="center" wrapText="1"/>
    </xf>
    <xf numFmtId="0" fontId="6" fillId="0" borderId="39" xfId="0" applyFont="1" applyBorder="1" applyAlignment="1">
      <alignment horizontal="left" vertical="center" wrapText="1"/>
    </xf>
    <xf numFmtId="0" fontId="6" fillId="0" borderId="3" xfId="0" applyFont="1" applyBorder="1" applyAlignment="1">
      <alignment horizontal="left" vertical="center" wrapText="1"/>
    </xf>
    <xf numFmtId="0" fontId="6" fillId="0" borderId="41" xfId="0" applyFont="1" applyBorder="1" applyAlignment="1">
      <alignment horizontal="left"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3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31" fillId="0" borderId="11" xfId="0" applyFont="1" applyBorder="1" applyAlignment="1">
      <alignment horizontal="center" vertical="center"/>
    </xf>
    <xf numFmtId="0" fontId="31" fillId="0" borderId="38" xfId="0" applyFont="1" applyBorder="1" applyAlignment="1">
      <alignment horizontal="center" vertical="center"/>
    </xf>
    <xf numFmtId="0" fontId="31" fillId="0" borderId="10" xfId="0" applyFont="1" applyBorder="1" applyAlignment="1">
      <alignment horizontal="center" vertical="center"/>
    </xf>
    <xf numFmtId="0" fontId="31" fillId="0" borderId="42" xfId="0" applyFont="1" applyBorder="1" applyAlignment="1">
      <alignment horizontal="center" vertical="center"/>
    </xf>
    <xf numFmtId="0" fontId="31" fillId="0" borderId="38"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4" xfId="0" applyFont="1" applyBorder="1" applyAlignment="1">
      <alignment horizontal="center" vertical="center" wrapText="1"/>
    </xf>
    <xf numFmtId="0" fontId="6" fillId="0" borderId="29" xfId="0" applyFont="1" applyBorder="1" applyAlignment="1">
      <alignment horizontal="center" vertical="center"/>
    </xf>
    <xf numFmtId="0" fontId="6" fillId="0" borderId="48" xfId="0" applyFont="1" applyBorder="1" applyAlignment="1">
      <alignment horizontal="center" vertical="center"/>
    </xf>
    <xf numFmtId="1" fontId="6" fillId="0" borderId="38" xfId="0" applyNumberFormat="1" applyFont="1" applyBorder="1" applyAlignment="1">
      <alignment horizontal="center" vertical="center"/>
    </xf>
    <xf numFmtId="1" fontId="6" fillId="0" borderId="42" xfId="0" applyNumberFormat="1" applyFont="1" applyBorder="1" applyAlignment="1">
      <alignment horizontal="center" vertical="center"/>
    </xf>
    <xf numFmtId="0" fontId="30" fillId="0" borderId="38" xfId="0" applyFont="1" applyBorder="1" applyAlignment="1">
      <alignment horizontal="left" vertical="center" wrapText="1"/>
    </xf>
    <xf numFmtId="0" fontId="30" fillId="0" borderId="42" xfId="0" applyFont="1" applyBorder="1" applyAlignment="1">
      <alignment horizontal="left" vertical="center" wrapText="1"/>
    </xf>
    <xf numFmtId="2" fontId="6" fillId="0" borderId="38" xfId="0" applyNumberFormat="1" applyFont="1" applyBorder="1" applyAlignment="1">
      <alignment horizontal="center" vertical="center"/>
    </xf>
    <xf numFmtId="2" fontId="6" fillId="0" borderId="42" xfId="0"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171" fontId="30" fillId="0" borderId="19" xfId="0" applyNumberFormat="1" applyFont="1" applyBorder="1" applyAlignment="1">
      <alignment horizontal="center" vertical="center"/>
    </xf>
    <xf numFmtId="171" fontId="30" fillId="0" borderId="2" xfId="0" applyNumberFormat="1" applyFont="1" applyBorder="1" applyAlignment="1">
      <alignment horizontal="center" vertical="center"/>
    </xf>
    <xf numFmtId="171" fontId="30" fillId="0" borderId="17" xfId="0" applyNumberFormat="1" applyFont="1" applyBorder="1" applyAlignment="1">
      <alignment horizontal="center" vertical="center"/>
    </xf>
    <xf numFmtId="171" fontId="30" fillId="0" borderId="39" xfId="0" applyNumberFormat="1" applyFont="1" applyBorder="1" applyAlignment="1">
      <alignment horizontal="center" vertical="center"/>
    </xf>
    <xf numFmtId="171" fontId="30" fillId="0" borderId="3" xfId="0" applyNumberFormat="1" applyFont="1" applyBorder="1" applyAlignment="1">
      <alignment horizontal="center" vertical="center"/>
    </xf>
    <xf numFmtId="171" fontId="30" fillId="0" borderId="41" xfId="0" applyNumberFormat="1" applyFont="1" applyBorder="1" applyAlignment="1">
      <alignment horizontal="center" vertical="center"/>
    </xf>
    <xf numFmtId="2" fontId="6" fillId="0" borderId="40"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30" xfId="0" applyNumberFormat="1" applyFont="1" applyBorder="1" applyAlignment="1">
      <alignment horizontal="center" vertical="center"/>
    </xf>
    <xf numFmtId="2" fontId="6" fillId="0" borderId="47" xfId="0" applyNumberFormat="1" applyFont="1" applyBorder="1" applyAlignment="1">
      <alignment horizontal="center" vertical="center"/>
    </xf>
    <xf numFmtId="2" fontId="6" fillId="0" borderId="46" xfId="0" applyNumberFormat="1" applyFont="1" applyBorder="1" applyAlignment="1">
      <alignment horizontal="center" vertical="center"/>
    </xf>
    <xf numFmtId="2" fontId="6" fillId="0" borderId="49" xfId="0" applyNumberFormat="1" applyFont="1" applyBorder="1" applyAlignment="1">
      <alignment horizontal="center" vertical="center"/>
    </xf>
    <xf numFmtId="0" fontId="6" fillId="0" borderId="35"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2" xfId="0" applyFont="1" applyBorder="1" applyAlignment="1">
      <alignment horizontal="center" vertical="center" wrapText="1"/>
    </xf>
    <xf numFmtId="0" fontId="6" fillId="0" borderId="38"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2" fontId="6" fillId="0" borderId="23" xfId="0" applyNumberFormat="1" applyFont="1" applyBorder="1" applyAlignment="1">
      <alignment horizontal="center" vertical="center" wrapText="1"/>
    </xf>
    <xf numFmtId="2" fontId="6" fillId="0" borderId="32"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0" borderId="20"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2" fontId="6" fillId="0" borderId="18"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41" xfId="0" applyFont="1" applyBorder="1" applyAlignment="1">
      <alignment horizontal="center" vertical="center" wrapText="1"/>
    </xf>
    <xf numFmtId="2" fontId="6" fillId="0" borderId="39"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41" xfId="0" applyNumberFormat="1" applyFont="1" applyBorder="1" applyAlignment="1">
      <alignment horizontal="center" vertical="center" wrapText="1"/>
    </xf>
    <xf numFmtId="2" fontId="6" fillId="0" borderId="33"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2" fontId="6" fillId="3" borderId="23" xfId="0" applyNumberFormat="1" applyFont="1" applyFill="1" applyBorder="1" applyAlignment="1">
      <alignment horizontal="center" vertical="center" wrapText="1"/>
    </xf>
    <xf numFmtId="2" fontId="6" fillId="3" borderId="32"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2" fontId="6" fillId="3" borderId="20" xfId="0" applyNumberFormat="1" applyFont="1" applyFill="1" applyBorder="1" applyAlignment="1">
      <alignment horizontal="center" vertical="center" wrapText="1"/>
    </xf>
    <xf numFmtId="2" fontId="6" fillId="3" borderId="16" xfId="0" applyNumberFormat="1" applyFont="1" applyFill="1" applyBorder="1" applyAlignment="1">
      <alignment horizontal="center" vertical="center" wrapText="1"/>
    </xf>
    <xf numFmtId="2" fontId="6" fillId="3" borderId="18"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0" fillId="0" borderId="0" xfId="0" applyFill="1" applyAlignment="1">
      <alignment horizontal="center"/>
    </xf>
    <xf numFmtId="0" fontId="6" fillId="0" borderId="27" xfId="0" applyFont="1" applyBorder="1" applyAlignment="1">
      <alignment horizontal="center" vertical="center"/>
    </xf>
    <xf numFmtId="0" fontId="6" fillId="0" borderId="40" xfId="0" applyFont="1" applyBorder="1" applyAlignment="1">
      <alignment horizontal="center" vertical="center"/>
    </xf>
    <xf numFmtId="0" fontId="6" fillId="0" borderId="28" xfId="0" applyFont="1" applyBorder="1" applyAlignment="1">
      <alignment horizontal="center" vertical="center"/>
    </xf>
    <xf numFmtId="2" fontId="0" fillId="0" borderId="45" xfId="0" applyNumberFormat="1" applyBorder="1" applyAlignment="1">
      <alignment horizontal="center" vertical="center"/>
    </xf>
    <xf numFmtId="2" fontId="0" fillId="0" borderId="46" xfId="0" applyNumberFormat="1" applyBorder="1" applyAlignment="1">
      <alignment horizontal="center" vertical="center"/>
    </xf>
    <xf numFmtId="2" fontId="0" fillId="0" borderId="48" xfId="0" applyNumberFormat="1" applyBorder="1" applyAlignment="1">
      <alignment horizontal="center" vertical="center"/>
    </xf>
    <xf numFmtId="170" fontId="0" fillId="0" borderId="47" xfId="0" applyNumberFormat="1" applyBorder="1" applyAlignment="1">
      <alignment horizontal="center" vertical="center"/>
    </xf>
    <xf numFmtId="170" fontId="0" fillId="0" borderId="46" xfId="0" applyNumberFormat="1" applyBorder="1" applyAlignment="1">
      <alignment horizontal="center" vertical="center"/>
    </xf>
    <xf numFmtId="170" fontId="0" fillId="0" borderId="48" xfId="0" applyNumberFormat="1" applyBorder="1" applyAlignment="1">
      <alignment horizontal="center" vertical="center"/>
    </xf>
    <xf numFmtId="2" fontId="1" fillId="0" borderId="47" xfId="0" applyNumberFormat="1" applyFont="1" applyBorder="1" applyAlignment="1">
      <alignment horizontal="center" vertical="center" wrapText="1"/>
    </xf>
    <xf numFmtId="2" fontId="1" fillId="0" borderId="46" xfId="0" applyNumberFormat="1" applyFont="1" applyBorder="1" applyAlignment="1">
      <alignment horizontal="center" vertical="center" wrapText="1"/>
    </xf>
    <xf numFmtId="2" fontId="1" fillId="0" borderId="48" xfId="0" applyNumberFormat="1" applyFont="1" applyBorder="1" applyAlignment="1">
      <alignment horizontal="center" vertical="center" wrapText="1"/>
    </xf>
    <xf numFmtId="2" fontId="0" fillId="0" borderId="12"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13" xfId="0" applyNumberFormat="1" applyBorder="1" applyAlignment="1">
      <alignment horizontal="center" vertical="center" wrapText="1"/>
    </xf>
    <xf numFmtId="169" fontId="0" fillId="0" borderId="14" xfId="0" applyNumberFormat="1" applyBorder="1" applyAlignment="1">
      <alignment horizontal="center" vertical="center" wrapText="1"/>
    </xf>
    <xf numFmtId="165" fontId="1" fillId="0" borderId="47" xfId="0" applyNumberFormat="1" applyFont="1" applyBorder="1" applyAlignment="1">
      <alignment horizontal="center" vertical="center" wrapText="1"/>
    </xf>
    <xf numFmtId="165" fontId="1" fillId="0" borderId="46" xfId="0" applyNumberFormat="1" applyFont="1" applyBorder="1" applyAlignment="1">
      <alignment horizontal="center" vertical="center" wrapText="1"/>
    </xf>
    <xf numFmtId="165" fontId="1" fillId="0" borderId="49" xfId="0" applyNumberFormat="1"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169" fontId="0" fillId="0" borderId="35" xfId="0" applyNumberFormat="1" applyBorder="1" applyAlignment="1">
      <alignment horizontal="center" vertical="center" wrapText="1"/>
    </xf>
    <xf numFmtId="169" fontId="0" fillId="0" borderId="36" xfId="0" applyNumberFormat="1" applyBorder="1" applyAlignment="1">
      <alignment horizontal="center" vertical="center" wrapText="1"/>
    </xf>
    <xf numFmtId="169" fontId="0" fillId="0" borderId="37" xfId="0" applyNumberFormat="1" applyBorder="1" applyAlignment="1">
      <alignment horizontal="center" vertical="center" wrapText="1"/>
    </xf>
    <xf numFmtId="165" fontId="0" fillId="0" borderId="35" xfId="0" applyNumberFormat="1" applyBorder="1" applyAlignment="1">
      <alignment horizontal="center" vertical="center" wrapText="1"/>
    </xf>
    <xf numFmtId="165" fontId="0" fillId="0" borderId="36" xfId="0" applyNumberFormat="1" applyBorder="1" applyAlignment="1">
      <alignment horizontal="center" vertical="center" wrapText="1"/>
    </xf>
    <xf numFmtId="165" fontId="0" fillId="0" borderId="37" xfId="0" applyNumberFormat="1" applyBorder="1" applyAlignment="1">
      <alignment horizontal="center" vertical="center" wrapText="1"/>
    </xf>
    <xf numFmtId="2" fontId="0" fillId="0" borderId="31" xfId="0" applyNumberFormat="1" applyBorder="1" applyAlignment="1">
      <alignment horizontal="center" vertical="center"/>
    </xf>
    <xf numFmtId="2" fontId="0" fillId="0" borderId="32" xfId="0" applyNumberFormat="1" applyBorder="1" applyAlignment="1">
      <alignment horizontal="center" vertical="center"/>
    </xf>
    <xf numFmtId="2" fontId="0" fillId="0" borderId="24" xfId="0" applyNumberFormat="1" applyBorder="1" applyAlignment="1">
      <alignment horizontal="center" vertical="center"/>
    </xf>
    <xf numFmtId="170" fontId="0" fillId="0" borderId="12"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14" xfId="0" applyNumberFormat="1" applyBorder="1" applyAlignment="1">
      <alignment horizontal="center" vertical="center"/>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165" fontId="1" fillId="0" borderId="12"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0" fontId="6" fillId="0" borderId="10" xfId="0" applyFont="1" applyBorder="1" applyAlignment="1" applyProtection="1">
      <alignment horizontal="left"/>
      <protection locked="0"/>
    </xf>
    <xf numFmtId="0" fontId="6" fillId="0" borderId="42" xfId="0" applyFont="1" applyBorder="1" applyAlignment="1" applyProtection="1">
      <alignment horizontal="left"/>
      <protection locked="0"/>
    </xf>
    <xf numFmtId="0" fontId="1" fillId="0" borderId="62" xfId="0" applyFont="1" applyBorder="1" applyAlignment="1" applyProtection="1">
      <alignment horizontal="center"/>
      <protection locked="0"/>
    </xf>
    <xf numFmtId="0" fontId="1" fillId="0" borderId="63" xfId="0" applyFont="1"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3" fillId="0" borderId="3" xfId="0" applyFont="1" applyBorder="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17" xfId="0" applyFont="1" applyBorder="1" applyAlignment="1">
      <alignment wrapText="1"/>
    </xf>
    <xf numFmtId="0" fontId="4" fillId="0" borderId="8" xfId="0" applyFont="1" applyBorder="1" applyAlignment="1">
      <alignment wrapText="1"/>
    </xf>
    <xf numFmtId="0" fontId="4" fillId="0" borderId="16" xfId="0" applyFont="1" applyBorder="1" applyAlignment="1">
      <alignment wrapText="1"/>
    </xf>
    <xf numFmtId="0" fontId="4" fillId="0" borderId="18" xfId="0" applyFont="1" applyBorder="1" applyAlignment="1">
      <alignment wrapText="1"/>
    </xf>
    <xf numFmtId="0" fontId="6" fillId="0" borderId="2" xfId="0" applyFont="1" applyBorder="1" applyAlignment="1">
      <alignment wrapText="1"/>
    </xf>
    <xf numFmtId="0" fontId="6" fillId="0" borderId="17" xfId="0" applyFont="1" applyBorder="1" applyAlignment="1">
      <alignment wrapText="1"/>
    </xf>
    <xf numFmtId="0" fontId="6" fillId="0" borderId="20" xfId="0" applyFont="1" applyBorder="1" applyAlignment="1">
      <alignment wrapText="1"/>
    </xf>
    <xf numFmtId="0" fontId="6" fillId="0" borderId="16" xfId="0" applyFont="1" applyBorder="1" applyAlignment="1">
      <alignment wrapText="1"/>
    </xf>
    <xf numFmtId="0" fontId="6" fillId="0" borderId="18" xfId="0" applyFont="1" applyBorder="1" applyAlignment="1">
      <alignment wrapText="1"/>
    </xf>
    <xf numFmtId="0" fontId="1" fillId="0" borderId="19" xfId="0"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3" fillId="0" borderId="4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6" fillId="0" borderId="7" xfId="0" applyFont="1" applyBorder="1" applyAlignment="1" applyProtection="1">
      <alignment horizontal="left"/>
      <protection locked="0"/>
    </xf>
    <xf numFmtId="0" fontId="6" fillId="0" borderId="9" xfId="0" applyFont="1" applyBorder="1" applyAlignment="1" applyProtection="1">
      <alignment horizontal="left"/>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1"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34" xfId="0" applyFont="1" applyBorder="1" applyAlignment="1">
      <alignment horizontal="justify" vertical="center" wrapText="1"/>
    </xf>
    <xf numFmtId="0" fontId="11" fillId="0" borderId="3" xfId="0" applyFont="1" applyBorder="1" applyAlignment="1">
      <alignment horizontal="left"/>
    </xf>
    <xf numFmtId="0" fontId="6" fillId="0" borderId="23"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5" xfId="0" applyFont="1" applyBorder="1" applyAlignment="1">
      <alignment horizontal="justify" vertical="center" wrapText="1"/>
    </xf>
    <xf numFmtId="0" fontId="21" fillId="0" borderId="0" xfId="0" applyFont="1" applyBorder="1" applyAlignment="1">
      <alignment horizontal="left" wrapText="1"/>
    </xf>
    <xf numFmtId="0" fontId="3" fillId="0" borderId="11" xfId="0" applyFont="1" applyBorder="1" applyAlignment="1">
      <alignment horizontal="left"/>
    </xf>
    <xf numFmtId="0" fontId="3" fillId="0" borderId="38" xfId="0" applyFont="1" applyBorder="1" applyAlignment="1">
      <alignment horizontal="left"/>
    </xf>
    <xf numFmtId="0" fontId="3" fillId="0" borderId="43" xfId="0" applyFont="1" applyBorder="1" applyAlignment="1">
      <alignment horizontal="left"/>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34" xfId="0" applyFont="1" applyBorder="1" applyAlignment="1">
      <alignment horizontal="left" vertical="top" wrapText="1"/>
    </xf>
    <xf numFmtId="0" fontId="3" fillId="0" borderId="7" xfId="0" applyFont="1" applyBorder="1" applyAlignment="1">
      <alignment horizontal="left"/>
    </xf>
    <xf numFmtId="0" fontId="3" fillId="0" borderId="9" xfId="0" applyFont="1" applyBorder="1" applyAlignment="1">
      <alignment horizontal="left"/>
    </xf>
    <xf numFmtId="0" fontId="3" fillId="0" borderId="34" xfId="0" applyFont="1" applyBorder="1" applyAlignment="1">
      <alignment horizontal="left"/>
    </xf>
    <xf numFmtId="0" fontId="1" fillId="0" borderId="10" xfId="0" applyFont="1" applyBorder="1" applyAlignment="1">
      <alignment horizontal="left" vertical="top" wrapText="1"/>
    </xf>
    <xf numFmtId="0" fontId="1" fillId="0" borderId="42" xfId="0" applyFont="1" applyBorder="1" applyAlignment="1">
      <alignment horizontal="left" vertical="top" wrapText="1"/>
    </xf>
    <xf numFmtId="0" fontId="1" fillId="0" borderId="44" xfId="0" applyFont="1" applyBorder="1" applyAlignment="1">
      <alignment horizontal="left" vertical="top" wrapText="1"/>
    </xf>
    <xf numFmtId="0" fontId="6" fillId="0" borderId="50"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3"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55" xfId="0" applyFont="1" applyBorder="1" applyAlignment="1">
      <alignment horizontal="justify" vertical="center" wrapText="1"/>
    </xf>
    <xf numFmtId="0" fontId="8" fillId="0" borderId="1" xfId="0" applyFont="1" applyFill="1" applyBorder="1" applyAlignment="1">
      <alignment horizontal="left"/>
    </xf>
    <xf numFmtId="0" fontId="8" fillId="0" borderId="2" xfId="0" applyFont="1" applyFill="1" applyBorder="1" applyAlignment="1">
      <alignment horizontal="left"/>
    </xf>
    <xf numFmtId="0" fontId="8" fillId="0" borderId="21" xfId="0" applyFont="1" applyFill="1" applyBorder="1" applyAlignment="1">
      <alignment horizontal="left"/>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8" fillId="0" borderId="27" xfId="0" applyFont="1" applyFill="1" applyBorder="1" applyAlignment="1">
      <alignment horizontal="left"/>
    </xf>
    <xf numFmtId="0" fontId="8" fillId="0" borderId="28" xfId="0" applyFont="1" applyFill="1" applyBorder="1" applyAlignment="1">
      <alignment horizontal="left"/>
    </xf>
    <xf numFmtId="0" fontId="8" fillId="0" borderId="30" xfId="0" applyFont="1" applyFill="1" applyBorder="1" applyAlignment="1">
      <alignment horizontal="left"/>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8" fillId="0" borderId="15" xfId="0" applyNumberFormat="1" applyFont="1" applyFill="1" applyBorder="1" applyAlignment="1">
      <alignment horizontal="center" vertical="center"/>
    </xf>
    <xf numFmtId="0" fontId="6" fillId="0" borderId="47" xfId="0" applyFont="1" applyFill="1" applyBorder="1" applyAlignment="1">
      <alignment horizontal="left" vertical="center"/>
    </xf>
    <xf numFmtId="0" fontId="6" fillId="0" borderId="46" xfId="0" applyFont="1" applyFill="1" applyBorder="1" applyAlignment="1">
      <alignment horizontal="left" vertical="center"/>
    </xf>
    <xf numFmtId="0" fontId="6" fillId="0" borderId="48" xfId="0" applyFont="1" applyFill="1" applyBorder="1" applyAlignment="1">
      <alignment horizontal="left" vertic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4" fontId="6" fillId="0" borderId="56" xfId="0" applyNumberFormat="1" applyFont="1" applyFill="1" applyBorder="1" applyAlignment="1">
      <alignment horizontal="center"/>
    </xf>
    <xf numFmtId="164" fontId="6" fillId="0" borderId="57" xfId="0" applyNumberFormat="1" applyFont="1" applyFill="1" applyBorder="1" applyAlignment="1">
      <alignment horizontal="center"/>
    </xf>
    <xf numFmtId="164" fontId="6" fillId="0" borderId="59" xfId="0" applyNumberFormat="1" applyFont="1" applyFill="1" applyBorder="1" applyAlignment="1">
      <alignment horizontal="center"/>
    </xf>
    <xf numFmtId="0" fontId="8" fillId="0" borderId="35" xfId="0" applyFont="1" applyBorder="1" applyAlignment="1">
      <alignment horizontal="justify" vertical="justify" wrapText="1"/>
    </xf>
    <xf numFmtId="0" fontId="8" fillId="0" borderId="36" xfId="0" applyFont="1" applyBorder="1" applyAlignment="1">
      <alignment horizontal="justify" vertical="justify" wrapText="1"/>
    </xf>
    <xf numFmtId="0" fontId="8" fillId="0" borderId="37" xfId="0" applyFont="1" applyBorder="1" applyAlignment="1">
      <alignment horizontal="justify" vertical="justify" wrapText="1"/>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50" xfId="0" applyFont="1" applyBorder="1" applyAlignment="1">
      <alignment horizontal="left" vertical="top"/>
    </xf>
    <xf numFmtId="0" fontId="6" fillId="0" borderId="51" xfId="0" applyFont="1" applyBorder="1" applyAlignment="1">
      <alignment horizontal="left" vertical="top"/>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8" fillId="0" borderId="23" xfId="0" applyFont="1" applyBorder="1" applyAlignment="1">
      <alignment horizontal="center"/>
    </xf>
    <xf numFmtId="0" fontId="8" fillId="0" borderId="24" xfId="0" applyFont="1" applyBorder="1" applyAlignment="1">
      <alignment horizontal="center"/>
    </xf>
    <xf numFmtId="164" fontId="8" fillId="0" borderId="32" xfId="0" applyNumberFormat="1" applyFont="1" applyBorder="1" applyAlignment="1">
      <alignment horizontal="center"/>
    </xf>
    <xf numFmtId="164" fontId="8" fillId="0" borderId="33" xfId="0" applyNumberFormat="1" applyFont="1" applyBorder="1" applyAlignment="1">
      <alignment horizontal="center"/>
    </xf>
    <xf numFmtId="164" fontId="8" fillId="0" borderId="3" xfId="0" applyNumberFormat="1" applyFont="1" applyBorder="1" applyAlignment="1">
      <alignment horizontal="center"/>
    </xf>
    <xf numFmtId="164" fontId="8" fillId="0" borderId="5" xfId="0" applyNumberFormat="1" applyFont="1" applyBorder="1" applyAlignment="1">
      <alignment horizontal="center"/>
    </xf>
    <xf numFmtId="0" fontId="6" fillId="0" borderId="30" xfId="0" applyFont="1" applyBorder="1" applyAlignment="1">
      <alignment horizontal="center" vertical="center"/>
    </xf>
    <xf numFmtId="0" fontId="8" fillId="0" borderId="8"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41" xfId="0" applyFont="1" applyBorder="1" applyAlignment="1">
      <alignment horizontal="center" vertical="center"/>
    </xf>
    <xf numFmtId="0" fontId="8" fillId="0" borderId="32" xfId="0" applyFont="1" applyBorder="1" applyAlignment="1">
      <alignment horizontal="center"/>
    </xf>
    <xf numFmtId="0" fontId="8" fillId="0" borderId="3" xfId="0" applyFont="1" applyBorder="1" applyAlignment="1">
      <alignment horizontal="center"/>
    </xf>
    <xf numFmtId="0" fontId="8" fillId="0" borderId="41" xfId="0" applyFont="1" applyBorder="1" applyAlignment="1">
      <alignment horizontal="center"/>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22" fillId="0" borderId="6"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5" xfId="0" applyFont="1" applyBorder="1" applyAlignment="1">
      <alignment horizontal="left" vertical="center"/>
    </xf>
    <xf numFmtId="0" fontId="22" fillId="0" borderId="6" xfId="0" applyFont="1" applyBorder="1" applyAlignment="1">
      <alignment horizontal="left" vertical="center" wrapText="1"/>
    </xf>
    <xf numFmtId="0" fontId="22" fillId="0" borderId="13" xfId="0" applyFont="1" applyBorder="1" applyAlignment="1">
      <alignment horizontal="left" vertical="center" wrapText="1"/>
    </xf>
    <xf numFmtId="0" fontId="8" fillId="0" borderId="31" xfId="0" applyFont="1" applyBorder="1" applyAlignment="1">
      <alignment horizontal="center"/>
    </xf>
    <xf numFmtId="0" fontId="8" fillId="0" borderId="33" xfId="0" applyFont="1" applyBorder="1" applyAlignment="1">
      <alignment horizontal="center"/>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3" fillId="0" borderId="34" xfId="0" applyFont="1" applyBorder="1" applyAlignment="1">
      <alignment horizontal="left" vertical="center" wrapText="1"/>
    </xf>
    <xf numFmtId="0" fontId="22" fillId="0" borderId="14" xfId="0" applyFont="1" applyBorder="1" applyAlignment="1">
      <alignment horizontal="left" vertical="center"/>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8" fillId="0" borderId="12" xfId="1" applyFont="1" applyBorder="1" applyAlignment="1">
      <alignment horizontal="lef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top"/>
    </xf>
    <xf numFmtId="0" fontId="22" fillId="0" borderId="2" xfId="0" applyFont="1" applyBorder="1" applyAlignment="1">
      <alignment horizontal="center" vertical="top"/>
    </xf>
    <xf numFmtId="0" fontId="22" fillId="0" borderId="30" xfId="0" applyFont="1" applyBorder="1" applyAlignment="1">
      <alignment horizontal="center" vertical="top"/>
    </xf>
    <xf numFmtId="0" fontId="3" fillId="0" borderId="3"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0" fillId="0" borderId="15" xfId="0" applyFont="1" applyBorder="1" applyAlignment="1">
      <alignment horizontal="center" vertical="center"/>
    </xf>
    <xf numFmtId="0" fontId="22" fillId="0" borderId="7" xfId="0" applyFont="1" applyBorder="1" applyAlignment="1">
      <alignment horizontal="left" vertical="top"/>
    </xf>
    <xf numFmtId="0" fontId="22" fillId="0" borderId="9" xfId="0" applyFont="1" applyBorder="1" applyAlignment="1">
      <alignment horizontal="left" vertical="top"/>
    </xf>
    <xf numFmtId="0" fontId="22" fillId="0" borderId="34" xfId="0" applyFont="1" applyBorder="1" applyAlignment="1">
      <alignment horizontal="left" vertical="top"/>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2" fillId="0" borderId="14" xfId="0" applyFont="1" applyBorder="1" applyAlignment="1">
      <alignment horizontal="center" vertical="center"/>
    </xf>
    <xf numFmtId="0" fontId="33" fillId="4" borderId="12" xfId="0" applyFont="1" applyFill="1" applyBorder="1" applyAlignment="1">
      <alignment horizontal="center" vertical="center" wrapText="1"/>
    </xf>
    <xf numFmtId="0" fontId="33" fillId="4" borderId="13"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12"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5" xfId="0" applyFont="1" applyFill="1" applyBorder="1" applyAlignment="1">
      <alignment horizontal="center" vertical="center"/>
    </xf>
    <xf numFmtId="0" fontId="1" fillId="0" borderId="35"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37" xfId="0" applyFont="1" applyBorder="1" applyAlignment="1">
      <alignment horizontal="justify" vertical="center" wrapText="1"/>
    </xf>
    <xf numFmtId="0" fontId="4" fillId="0" borderId="11" xfId="0" applyFont="1" applyBorder="1" applyAlignment="1">
      <alignment horizontal="left" vertical="center"/>
    </xf>
    <xf numFmtId="0" fontId="4" fillId="0" borderId="38"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23"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20" xfId="0" applyFont="1" applyBorder="1" applyAlignment="1">
      <alignment horizontal="left" vertical="center"/>
    </xf>
    <xf numFmtId="0" fontId="6" fillId="0" borderId="16" xfId="0" applyFont="1" applyBorder="1" applyAlignment="1">
      <alignment horizontal="left" vertical="center"/>
    </xf>
    <xf numFmtId="0" fontId="6" fillId="0" borderId="22" xfId="0" applyFont="1" applyBorder="1" applyAlignment="1">
      <alignment horizontal="left"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43" xfId="0" applyFont="1" applyBorder="1" applyAlignment="1">
      <alignment horizontal="center" vertical="center"/>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0</xdr:rowOff>
    </xdr:from>
    <xdr:to>
      <xdr:col>12</xdr:col>
      <xdr:colOff>95250</xdr:colOff>
      <xdr:row>0</xdr:row>
      <xdr:rowOff>0</xdr:rowOff>
    </xdr:to>
    <xdr:pic>
      <xdr:nvPicPr>
        <xdr:cNvPr id="13537" name="Picture 1" descr="logosic cabecera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1676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0</xdr:row>
      <xdr:rowOff>0</xdr:rowOff>
    </xdr:from>
    <xdr:to>
      <xdr:col>34</xdr:col>
      <xdr:colOff>0</xdr:colOff>
      <xdr:row>0</xdr:row>
      <xdr:rowOff>0</xdr:rowOff>
    </xdr:to>
    <xdr:sp macro="" textlink="">
      <xdr:nvSpPr>
        <xdr:cNvPr id="13538" name="Line 2"/>
        <xdr:cNvSpPr>
          <a:spLocks noChangeShapeType="1"/>
        </xdr:cNvSpPr>
      </xdr:nvSpPr>
      <xdr:spPr bwMode="auto">
        <a:xfrm flipH="1">
          <a:off x="5657850"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13539" name="Line 3"/>
        <xdr:cNvSpPr>
          <a:spLocks noChangeShapeType="1"/>
        </xdr:cNvSpPr>
      </xdr:nvSpPr>
      <xdr:spPr bwMode="auto">
        <a:xfrm>
          <a:off x="6143625" y="0"/>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13540" name="Picture 7" descr="logosic cabecera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22860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186</xdr:row>
      <xdr:rowOff>0</xdr:rowOff>
    </xdr:from>
    <xdr:to>
      <xdr:col>34</xdr:col>
      <xdr:colOff>0</xdr:colOff>
      <xdr:row>186</xdr:row>
      <xdr:rowOff>0</xdr:rowOff>
    </xdr:to>
    <xdr:sp macro="" textlink="">
      <xdr:nvSpPr>
        <xdr:cNvPr id="13541" name="Line 8"/>
        <xdr:cNvSpPr>
          <a:spLocks noChangeShapeType="1"/>
        </xdr:cNvSpPr>
      </xdr:nvSpPr>
      <xdr:spPr bwMode="auto">
        <a:xfrm flipH="1">
          <a:off x="5657850" y="425672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186</xdr:row>
      <xdr:rowOff>0</xdr:rowOff>
    </xdr:from>
    <xdr:to>
      <xdr:col>37</xdr:col>
      <xdr:colOff>0</xdr:colOff>
      <xdr:row>186</xdr:row>
      <xdr:rowOff>0</xdr:rowOff>
    </xdr:to>
    <xdr:sp macro="" textlink="">
      <xdr:nvSpPr>
        <xdr:cNvPr id="13542" name="Line 9"/>
        <xdr:cNvSpPr>
          <a:spLocks noChangeShapeType="1"/>
        </xdr:cNvSpPr>
      </xdr:nvSpPr>
      <xdr:spPr bwMode="auto">
        <a:xfrm>
          <a:off x="6143625" y="425672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81</xdr:row>
      <xdr:rowOff>0</xdr:rowOff>
    </xdr:from>
    <xdr:to>
      <xdr:col>34</xdr:col>
      <xdr:colOff>0</xdr:colOff>
      <xdr:row>81</xdr:row>
      <xdr:rowOff>0</xdr:rowOff>
    </xdr:to>
    <xdr:sp macro="" textlink="">
      <xdr:nvSpPr>
        <xdr:cNvPr id="13543" name="Line 14"/>
        <xdr:cNvSpPr>
          <a:spLocks noChangeShapeType="1"/>
        </xdr:cNvSpPr>
      </xdr:nvSpPr>
      <xdr:spPr bwMode="auto">
        <a:xfrm flipH="1">
          <a:off x="5657850" y="233267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81</xdr:row>
      <xdr:rowOff>0</xdr:rowOff>
    </xdr:from>
    <xdr:to>
      <xdr:col>37</xdr:col>
      <xdr:colOff>0</xdr:colOff>
      <xdr:row>81</xdr:row>
      <xdr:rowOff>0</xdr:rowOff>
    </xdr:to>
    <xdr:sp macro="" textlink="">
      <xdr:nvSpPr>
        <xdr:cNvPr id="13544" name="Line 15"/>
        <xdr:cNvSpPr>
          <a:spLocks noChangeShapeType="1"/>
        </xdr:cNvSpPr>
      </xdr:nvSpPr>
      <xdr:spPr bwMode="auto">
        <a:xfrm>
          <a:off x="6143625" y="233267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186</xdr:row>
      <xdr:rowOff>0</xdr:rowOff>
    </xdr:from>
    <xdr:to>
      <xdr:col>34</xdr:col>
      <xdr:colOff>0</xdr:colOff>
      <xdr:row>186</xdr:row>
      <xdr:rowOff>0</xdr:rowOff>
    </xdr:to>
    <xdr:sp macro="" textlink="">
      <xdr:nvSpPr>
        <xdr:cNvPr id="13545" name="Line 8"/>
        <xdr:cNvSpPr>
          <a:spLocks noChangeShapeType="1"/>
        </xdr:cNvSpPr>
      </xdr:nvSpPr>
      <xdr:spPr bwMode="auto">
        <a:xfrm flipH="1">
          <a:off x="5657850" y="425672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186</xdr:row>
      <xdr:rowOff>0</xdr:rowOff>
    </xdr:from>
    <xdr:to>
      <xdr:col>37</xdr:col>
      <xdr:colOff>0</xdr:colOff>
      <xdr:row>186</xdr:row>
      <xdr:rowOff>0</xdr:rowOff>
    </xdr:to>
    <xdr:sp macro="" textlink="">
      <xdr:nvSpPr>
        <xdr:cNvPr id="13546" name="Line 9"/>
        <xdr:cNvSpPr>
          <a:spLocks noChangeShapeType="1"/>
        </xdr:cNvSpPr>
      </xdr:nvSpPr>
      <xdr:spPr bwMode="auto">
        <a:xfrm>
          <a:off x="6143625" y="42567225"/>
          <a:ext cx="0" cy="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xdr:row>
      <xdr:rowOff>76200</xdr:rowOff>
    </xdr:from>
    <xdr:to>
      <xdr:col>12</xdr:col>
      <xdr:colOff>95250</xdr:colOff>
      <xdr:row>5</xdr:row>
      <xdr:rowOff>57150</xdr:rowOff>
    </xdr:to>
    <xdr:pic>
      <xdr:nvPicPr>
        <xdr:cNvPr id="13547" name="Picture 7" descr="logosic cabecera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22860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3"/>
  <sheetViews>
    <sheetView showGridLines="0" tabSelected="1" view="pageBreakPreview" topLeftCell="C16" zoomScale="115" zoomScaleNormal="115" zoomScaleSheetLayoutView="115" zoomScalePageLayoutView="85" workbookViewId="0">
      <selection activeCell="D23" sqref="D23:AB23"/>
    </sheetView>
  </sheetViews>
  <sheetFormatPr baseColWidth="10" defaultColWidth="2.7109375" defaultRowHeight="12.75" x14ac:dyDescent="0.2"/>
  <cols>
    <col min="1" max="1" width="1.140625" style="12" customWidth="1"/>
    <col min="2" max="5" width="3.7109375" customWidth="1"/>
    <col min="6" max="8" width="2.42578125" customWidth="1"/>
    <col min="9" max="11" width="3.85546875" customWidth="1"/>
    <col min="12" max="15" width="2.42578125" customWidth="1"/>
    <col min="16" max="16" width="3" customWidth="1"/>
    <col min="17" max="19" width="4.42578125" customWidth="1"/>
    <col min="20" max="22" width="2.42578125" customWidth="1"/>
    <col min="23" max="25" width="3.5703125" customWidth="1"/>
    <col min="26" max="29" width="2.42578125" customWidth="1"/>
    <col min="30" max="30" width="4.140625" customWidth="1"/>
    <col min="31" max="33" width="3.5703125" customWidth="1"/>
    <col min="34" max="36" width="2.42578125" customWidth="1"/>
    <col min="37" max="39" width="3.5703125" customWidth="1"/>
    <col min="40" max="43" width="2.42578125" customWidth="1"/>
    <col min="44" max="44" width="1.7109375" customWidth="1"/>
    <col min="45" max="45" width="2.7109375" style="6" customWidth="1"/>
    <col min="46" max="16384" width="2.7109375" style="6"/>
  </cols>
  <sheetData>
    <row r="1" spans="3:43" ht="12.6" customHeight="1" x14ac:dyDescent="0.2">
      <c r="C1" s="633"/>
      <c r="D1" s="634"/>
      <c r="E1" s="634"/>
      <c r="F1" s="634"/>
      <c r="G1" s="634"/>
      <c r="H1" s="634"/>
      <c r="I1" s="634"/>
      <c r="J1" s="634"/>
      <c r="K1" s="634"/>
      <c r="L1" s="634"/>
      <c r="M1" s="635"/>
      <c r="N1" s="624" t="s">
        <v>116</v>
      </c>
      <c r="O1" s="625"/>
      <c r="P1" s="625"/>
      <c r="Q1" s="625"/>
      <c r="R1" s="625"/>
      <c r="S1" s="625"/>
      <c r="T1" s="625"/>
      <c r="U1" s="625"/>
      <c r="V1" s="625"/>
      <c r="W1" s="625"/>
      <c r="X1" s="625"/>
      <c r="Y1" s="625"/>
      <c r="Z1" s="625"/>
      <c r="AA1" s="625"/>
      <c r="AB1" s="625"/>
      <c r="AC1" s="625"/>
      <c r="AD1" s="625"/>
      <c r="AE1" s="625"/>
      <c r="AF1" s="625"/>
      <c r="AG1" s="625"/>
      <c r="AH1" s="626"/>
      <c r="AI1" s="615">
        <v>6102</v>
      </c>
      <c r="AJ1" s="616"/>
      <c r="AK1" s="616"/>
      <c r="AL1" s="616"/>
      <c r="AM1" s="616"/>
      <c r="AN1" s="616"/>
      <c r="AO1" s="616"/>
      <c r="AP1" s="617"/>
    </row>
    <row r="2" spans="3:43" x14ac:dyDescent="0.2">
      <c r="C2" s="636"/>
      <c r="D2" s="637"/>
      <c r="E2" s="637"/>
      <c r="F2" s="637"/>
      <c r="G2" s="637"/>
      <c r="H2" s="637"/>
      <c r="I2" s="637"/>
      <c r="J2" s="637"/>
      <c r="K2" s="637"/>
      <c r="L2" s="637"/>
      <c r="M2" s="638"/>
      <c r="N2" s="627"/>
      <c r="O2" s="628"/>
      <c r="P2" s="628"/>
      <c r="Q2" s="628"/>
      <c r="R2" s="628"/>
      <c r="S2" s="628"/>
      <c r="T2" s="628"/>
      <c r="U2" s="628"/>
      <c r="V2" s="628"/>
      <c r="W2" s="628"/>
      <c r="X2" s="628"/>
      <c r="Y2" s="628"/>
      <c r="Z2" s="628"/>
      <c r="AA2" s="628"/>
      <c r="AB2" s="628"/>
      <c r="AC2" s="628"/>
      <c r="AD2" s="628"/>
      <c r="AE2" s="628"/>
      <c r="AF2" s="628"/>
      <c r="AG2" s="628"/>
      <c r="AH2" s="629"/>
      <c r="AI2" s="618"/>
      <c r="AJ2" s="619"/>
      <c r="AK2" s="619"/>
      <c r="AL2" s="619"/>
      <c r="AM2" s="619"/>
      <c r="AN2" s="619"/>
      <c r="AO2" s="619"/>
      <c r="AP2" s="620"/>
    </row>
    <row r="3" spans="3:43" ht="12.75" customHeight="1" x14ac:dyDescent="0.2">
      <c r="C3" s="636"/>
      <c r="D3" s="637"/>
      <c r="E3" s="637"/>
      <c r="F3" s="637"/>
      <c r="G3" s="637"/>
      <c r="H3" s="637"/>
      <c r="I3" s="637"/>
      <c r="J3" s="637"/>
      <c r="K3" s="637"/>
      <c r="L3" s="637"/>
      <c r="M3" s="638"/>
      <c r="N3" s="627"/>
      <c r="O3" s="628"/>
      <c r="P3" s="628"/>
      <c r="Q3" s="628"/>
      <c r="R3" s="628"/>
      <c r="S3" s="628"/>
      <c r="T3" s="628"/>
      <c r="U3" s="628"/>
      <c r="V3" s="628"/>
      <c r="W3" s="628"/>
      <c r="X3" s="628"/>
      <c r="Y3" s="628"/>
      <c r="Z3" s="628"/>
      <c r="AA3" s="628"/>
      <c r="AB3" s="628"/>
      <c r="AC3" s="628"/>
      <c r="AD3" s="628"/>
      <c r="AE3" s="628"/>
      <c r="AF3" s="628"/>
      <c r="AG3" s="628"/>
      <c r="AH3" s="629"/>
      <c r="AI3" s="618"/>
      <c r="AJ3" s="619"/>
      <c r="AK3" s="619"/>
      <c r="AL3" s="619"/>
      <c r="AM3" s="619"/>
      <c r="AN3" s="619"/>
      <c r="AO3" s="619"/>
      <c r="AP3" s="620"/>
    </row>
    <row r="4" spans="3:43" ht="13.5" thickBot="1" x14ac:dyDescent="0.25">
      <c r="C4" s="636"/>
      <c r="D4" s="637"/>
      <c r="E4" s="637"/>
      <c r="F4" s="637"/>
      <c r="G4" s="637"/>
      <c r="H4" s="637"/>
      <c r="I4" s="637"/>
      <c r="J4" s="637"/>
      <c r="K4" s="637"/>
      <c r="L4" s="637"/>
      <c r="M4" s="638"/>
      <c r="N4" s="630"/>
      <c r="O4" s="631"/>
      <c r="P4" s="631"/>
      <c r="Q4" s="631"/>
      <c r="R4" s="631"/>
      <c r="S4" s="631"/>
      <c r="T4" s="631"/>
      <c r="U4" s="631"/>
      <c r="V4" s="631"/>
      <c r="W4" s="631"/>
      <c r="X4" s="631"/>
      <c r="Y4" s="631"/>
      <c r="Z4" s="631"/>
      <c r="AA4" s="631"/>
      <c r="AB4" s="631"/>
      <c r="AC4" s="631"/>
      <c r="AD4" s="631"/>
      <c r="AE4" s="631"/>
      <c r="AF4" s="631"/>
      <c r="AG4" s="631"/>
      <c r="AH4" s="632"/>
      <c r="AI4" s="618"/>
      <c r="AJ4" s="619"/>
      <c r="AK4" s="619"/>
      <c r="AL4" s="619"/>
      <c r="AM4" s="619"/>
      <c r="AN4" s="619"/>
      <c r="AO4" s="619"/>
      <c r="AP4" s="620"/>
    </row>
    <row r="5" spans="3:43" ht="12.75" customHeight="1" x14ac:dyDescent="0.2">
      <c r="C5" s="636"/>
      <c r="D5" s="637"/>
      <c r="E5" s="637"/>
      <c r="F5" s="637"/>
      <c r="G5" s="637"/>
      <c r="H5" s="637"/>
      <c r="I5" s="637"/>
      <c r="J5" s="637"/>
      <c r="K5" s="637"/>
      <c r="L5" s="637"/>
      <c r="M5" s="638"/>
      <c r="N5" s="624" t="s">
        <v>149</v>
      </c>
      <c r="O5" s="625"/>
      <c r="P5" s="625"/>
      <c r="Q5" s="625"/>
      <c r="R5" s="625"/>
      <c r="S5" s="625"/>
      <c r="T5" s="625"/>
      <c r="U5" s="625"/>
      <c r="V5" s="625"/>
      <c r="W5" s="625"/>
      <c r="X5" s="625"/>
      <c r="Y5" s="625"/>
      <c r="Z5" s="625"/>
      <c r="AA5" s="625"/>
      <c r="AB5" s="625"/>
      <c r="AC5" s="625"/>
      <c r="AD5" s="625"/>
      <c r="AE5" s="625"/>
      <c r="AF5" s="625"/>
      <c r="AG5" s="625"/>
      <c r="AH5" s="626"/>
      <c r="AI5" s="618"/>
      <c r="AJ5" s="619"/>
      <c r="AK5" s="619"/>
      <c r="AL5" s="619"/>
      <c r="AM5" s="619"/>
      <c r="AN5" s="619"/>
      <c r="AO5" s="619"/>
      <c r="AP5" s="620"/>
    </row>
    <row r="6" spans="3:43" ht="12.75" customHeight="1" x14ac:dyDescent="0.2">
      <c r="C6" s="636"/>
      <c r="D6" s="637"/>
      <c r="E6" s="637"/>
      <c r="F6" s="637"/>
      <c r="G6" s="637"/>
      <c r="H6" s="637"/>
      <c r="I6" s="637"/>
      <c r="J6" s="637"/>
      <c r="K6" s="637"/>
      <c r="L6" s="637"/>
      <c r="M6" s="638"/>
      <c r="N6" s="627"/>
      <c r="O6" s="628"/>
      <c r="P6" s="628"/>
      <c r="Q6" s="628"/>
      <c r="R6" s="628"/>
      <c r="S6" s="628"/>
      <c r="T6" s="628"/>
      <c r="U6" s="628"/>
      <c r="V6" s="628"/>
      <c r="W6" s="628"/>
      <c r="X6" s="628"/>
      <c r="Y6" s="628"/>
      <c r="Z6" s="628"/>
      <c r="AA6" s="628"/>
      <c r="AB6" s="628"/>
      <c r="AC6" s="628"/>
      <c r="AD6" s="628"/>
      <c r="AE6" s="628"/>
      <c r="AF6" s="628"/>
      <c r="AG6" s="628"/>
      <c r="AH6" s="629"/>
      <c r="AI6" s="618"/>
      <c r="AJ6" s="619"/>
      <c r="AK6" s="619"/>
      <c r="AL6" s="619"/>
      <c r="AM6" s="619"/>
      <c r="AN6" s="619"/>
      <c r="AO6" s="619"/>
      <c r="AP6" s="620"/>
    </row>
    <row r="7" spans="3:43" ht="13.5" thickBot="1" x14ac:dyDescent="0.25">
      <c r="C7" s="639"/>
      <c r="D7" s="640"/>
      <c r="E7" s="640"/>
      <c r="F7" s="640"/>
      <c r="G7" s="640"/>
      <c r="H7" s="640"/>
      <c r="I7" s="640"/>
      <c r="J7" s="640"/>
      <c r="K7" s="640"/>
      <c r="L7" s="640"/>
      <c r="M7" s="641"/>
      <c r="N7" s="630"/>
      <c r="O7" s="631"/>
      <c r="P7" s="631"/>
      <c r="Q7" s="631"/>
      <c r="R7" s="631"/>
      <c r="S7" s="631"/>
      <c r="T7" s="631"/>
      <c r="U7" s="631"/>
      <c r="V7" s="631"/>
      <c r="W7" s="631"/>
      <c r="X7" s="631"/>
      <c r="Y7" s="631"/>
      <c r="Z7" s="631"/>
      <c r="AA7" s="631"/>
      <c r="AB7" s="631"/>
      <c r="AC7" s="631"/>
      <c r="AD7" s="631"/>
      <c r="AE7" s="631"/>
      <c r="AF7" s="631"/>
      <c r="AG7" s="631"/>
      <c r="AH7" s="632"/>
      <c r="AI7" s="621"/>
      <c r="AJ7" s="622"/>
      <c r="AK7" s="622"/>
      <c r="AL7" s="622"/>
      <c r="AM7" s="622"/>
      <c r="AN7" s="622"/>
      <c r="AO7" s="622"/>
      <c r="AP7" s="623"/>
    </row>
    <row r="8" spans="3:43" ht="9" customHeight="1" x14ac:dyDescent="0.2">
      <c r="C8" s="5"/>
      <c r="D8" s="5"/>
      <c r="E8" s="5"/>
      <c r="F8" s="5"/>
      <c r="G8" s="5"/>
      <c r="H8" s="5"/>
      <c r="I8" s="5"/>
      <c r="J8" s="5"/>
      <c r="K8" s="5"/>
      <c r="L8" s="5"/>
      <c r="M8" s="5"/>
      <c r="N8" s="20"/>
      <c r="O8" s="20"/>
      <c r="P8" s="20"/>
      <c r="Q8" s="20"/>
      <c r="R8" s="20"/>
      <c r="S8" s="20"/>
      <c r="T8" s="20"/>
      <c r="U8" s="20"/>
      <c r="V8" s="20"/>
      <c r="W8" s="20"/>
      <c r="X8" s="20"/>
      <c r="Y8" s="20"/>
      <c r="Z8" s="20"/>
      <c r="AA8" s="20"/>
      <c r="AB8" s="20"/>
      <c r="AC8" s="20"/>
      <c r="AD8" s="20"/>
      <c r="AE8" s="20"/>
      <c r="AF8" s="20"/>
      <c r="AG8" s="20"/>
      <c r="AH8" s="20"/>
      <c r="AI8" s="24"/>
      <c r="AJ8" s="24"/>
      <c r="AK8" s="24"/>
      <c r="AL8" s="24"/>
      <c r="AM8" s="24"/>
      <c r="AN8" s="24"/>
      <c r="AO8" s="24"/>
      <c r="AP8" s="24"/>
    </row>
    <row r="9" spans="3:43" ht="18" customHeight="1" thickBot="1" x14ac:dyDescent="0.25">
      <c r="C9" s="648" t="s">
        <v>33</v>
      </c>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38"/>
    </row>
    <row r="10" spans="3:43" ht="17.45" customHeight="1" x14ac:dyDescent="0.2">
      <c r="C10" s="642" t="s">
        <v>94</v>
      </c>
      <c r="D10" s="643"/>
      <c r="E10" s="643"/>
      <c r="F10" s="643"/>
      <c r="G10" s="643"/>
      <c r="H10" s="643"/>
      <c r="I10" s="643"/>
      <c r="J10" s="643"/>
      <c r="K10" s="644"/>
      <c r="L10" s="645"/>
      <c r="M10" s="645"/>
      <c r="N10" s="645"/>
      <c r="O10" s="645"/>
      <c r="P10" s="645"/>
      <c r="Q10" s="645"/>
      <c r="R10" s="646"/>
      <c r="S10" s="646"/>
      <c r="T10" s="646"/>
      <c r="U10" s="646"/>
      <c r="V10" s="646"/>
      <c r="W10" s="646"/>
      <c r="X10" s="646"/>
      <c r="Y10" s="646"/>
      <c r="Z10" s="646"/>
      <c r="AA10" s="646"/>
      <c r="AB10" s="646"/>
      <c r="AC10" s="646"/>
      <c r="AD10" s="646"/>
      <c r="AE10" s="645"/>
      <c r="AF10" s="645"/>
      <c r="AG10" s="645"/>
      <c r="AH10" s="645"/>
      <c r="AI10" s="645"/>
      <c r="AJ10" s="645"/>
      <c r="AK10" s="645"/>
      <c r="AL10" s="645"/>
      <c r="AM10" s="645"/>
      <c r="AN10" s="645"/>
      <c r="AO10" s="645"/>
      <c r="AP10" s="647"/>
      <c r="AQ10" s="38"/>
    </row>
    <row r="11" spans="3:43" ht="29.25" customHeight="1" x14ac:dyDescent="0.2">
      <c r="C11" s="593" t="s">
        <v>129</v>
      </c>
      <c r="D11" s="594"/>
      <c r="E11" s="594"/>
      <c r="F11" s="594"/>
      <c r="G11" s="595"/>
      <c r="H11" s="594"/>
      <c r="I11" s="594"/>
      <c r="J11" s="594"/>
      <c r="K11" s="594"/>
      <c r="L11" s="594"/>
      <c r="M11" s="594"/>
      <c r="N11" s="594"/>
      <c r="O11" s="594"/>
      <c r="P11" s="594"/>
      <c r="Q11" s="605"/>
      <c r="R11" s="606" t="s">
        <v>138</v>
      </c>
      <c r="S11" s="598"/>
      <c r="T11" s="598"/>
      <c r="U11" s="598"/>
      <c r="V11" s="606"/>
      <c r="W11" s="598"/>
      <c r="X11" s="598"/>
      <c r="Y11" s="598"/>
      <c r="Z11" s="598"/>
      <c r="AA11" s="598"/>
      <c r="AB11" s="598"/>
      <c r="AC11" s="598"/>
      <c r="AD11" s="607"/>
      <c r="AE11" s="595" t="s">
        <v>130</v>
      </c>
      <c r="AF11" s="594"/>
      <c r="AG11" s="594"/>
      <c r="AH11" s="594"/>
      <c r="AI11" s="594"/>
      <c r="AJ11" s="595"/>
      <c r="AK11" s="594"/>
      <c r="AL11" s="594"/>
      <c r="AM11" s="594"/>
      <c r="AN11" s="594"/>
      <c r="AO11" s="594"/>
      <c r="AP11" s="596"/>
      <c r="AQ11" s="38"/>
    </row>
    <row r="12" spans="3:43" ht="29.25" customHeight="1" x14ac:dyDescent="0.2">
      <c r="C12" s="593" t="s">
        <v>128</v>
      </c>
      <c r="D12" s="594"/>
      <c r="E12" s="594"/>
      <c r="F12" s="594"/>
      <c r="G12" s="594"/>
      <c r="H12" s="594"/>
      <c r="I12" s="594"/>
      <c r="J12" s="594"/>
      <c r="K12" s="594"/>
      <c r="L12" s="594"/>
      <c r="M12" s="594"/>
      <c r="N12" s="594"/>
      <c r="O12" s="595"/>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6"/>
      <c r="AQ12" s="38"/>
    </row>
    <row r="13" spans="3:43" ht="29.25" customHeight="1" x14ac:dyDescent="0.2">
      <c r="C13" s="597" t="s">
        <v>131</v>
      </c>
      <c r="D13" s="598"/>
      <c r="E13" s="598"/>
      <c r="F13" s="598"/>
      <c r="G13" s="598"/>
      <c r="H13" s="598"/>
      <c r="I13" s="598"/>
      <c r="J13" s="598"/>
      <c r="K13" s="598"/>
      <c r="L13" s="606"/>
      <c r="M13" s="598"/>
      <c r="N13" s="598"/>
      <c r="O13" s="598"/>
      <c r="P13" s="598"/>
      <c r="Q13" s="598"/>
      <c r="R13" s="598"/>
      <c r="S13" s="598"/>
      <c r="T13" s="598"/>
      <c r="U13" s="598"/>
      <c r="V13" s="598"/>
      <c r="W13" s="598"/>
      <c r="X13" s="598"/>
      <c r="Y13" s="598"/>
      <c r="Z13" s="598"/>
      <c r="AA13" s="598"/>
      <c r="AB13" s="607"/>
      <c r="AC13" s="595" t="s">
        <v>139</v>
      </c>
      <c r="AD13" s="594"/>
      <c r="AE13" s="594"/>
      <c r="AF13" s="594"/>
      <c r="AG13" s="595"/>
      <c r="AH13" s="594"/>
      <c r="AI13" s="594"/>
      <c r="AJ13" s="594"/>
      <c r="AK13" s="594"/>
      <c r="AL13" s="594"/>
      <c r="AM13" s="594"/>
      <c r="AN13" s="594"/>
      <c r="AO13" s="594"/>
      <c r="AP13" s="596"/>
      <c r="AQ13" s="38"/>
    </row>
    <row r="14" spans="3:43" ht="29.25" customHeight="1" x14ac:dyDescent="0.2">
      <c r="C14" s="593" t="s">
        <v>154</v>
      </c>
      <c r="D14" s="594"/>
      <c r="E14" s="594"/>
      <c r="F14" s="594"/>
      <c r="G14" s="594"/>
      <c r="H14" s="594"/>
      <c r="I14" s="594"/>
      <c r="J14" s="594"/>
      <c r="K14" s="595"/>
      <c r="L14" s="594"/>
      <c r="M14" s="594"/>
      <c r="N14" s="594"/>
      <c r="O14" s="594"/>
      <c r="P14" s="594"/>
      <c r="Q14" s="605"/>
      <c r="R14" s="595" t="s">
        <v>132</v>
      </c>
      <c r="S14" s="594"/>
      <c r="T14" s="594"/>
      <c r="U14" s="594"/>
      <c r="V14" s="594"/>
      <c r="W14" s="594"/>
      <c r="X14" s="594"/>
      <c r="Y14" s="595"/>
      <c r="Z14" s="594"/>
      <c r="AA14" s="594"/>
      <c r="AB14" s="594"/>
      <c r="AC14" s="594"/>
      <c r="AD14" s="594"/>
      <c r="AE14" s="594"/>
      <c r="AF14" s="594"/>
      <c r="AG14" s="594"/>
      <c r="AH14" s="594"/>
      <c r="AI14" s="594"/>
      <c r="AJ14" s="594"/>
      <c r="AK14" s="594"/>
      <c r="AL14" s="594"/>
      <c r="AM14" s="594"/>
      <c r="AN14" s="594"/>
      <c r="AO14" s="594"/>
      <c r="AP14" s="596"/>
      <c r="AQ14" s="38"/>
    </row>
    <row r="15" spans="3:43" ht="33" customHeight="1" x14ac:dyDescent="0.2">
      <c r="C15" s="601" t="s">
        <v>95</v>
      </c>
      <c r="D15" s="602"/>
      <c r="E15" s="602"/>
      <c r="F15" s="602"/>
      <c r="G15" s="602"/>
      <c r="H15" s="602"/>
      <c r="I15" s="602"/>
      <c r="J15" s="602"/>
      <c r="K15" s="602"/>
      <c r="L15" s="602"/>
      <c r="M15" s="602"/>
      <c r="N15" s="602"/>
      <c r="O15" s="602"/>
      <c r="P15" s="602"/>
      <c r="Q15" s="602"/>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4"/>
      <c r="AQ15" s="38"/>
    </row>
    <row r="16" spans="3:43" ht="29.25" customHeight="1" x14ac:dyDescent="0.2">
      <c r="C16" s="593" t="s">
        <v>114</v>
      </c>
      <c r="D16" s="594"/>
      <c r="E16" s="594"/>
      <c r="F16" s="605"/>
      <c r="G16" s="595"/>
      <c r="H16" s="594"/>
      <c r="I16" s="594"/>
      <c r="J16" s="594"/>
      <c r="K16" s="594"/>
      <c r="L16" s="594"/>
      <c r="M16" s="594"/>
      <c r="N16" s="594"/>
      <c r="O16" s="594"/>
      <c r="P16" s="594"/>
      <c r="Q16" s="605"/>
      <c r="R16" s="606" t="s">
        <v>109</v>
      </c>
      <c r="S16" s="598"/>
      <c r="T16" s="598"/>
      <c r="U16" s="598"/>
      <c r="V16" s="598"/>
      <c r="W16" s="607"/>
      <c r="X16" s="608"/>
      <c r="Y16" s="594"/>
      <c r="Z16" s="594"/>
      <c r="AA16" s="594"/>
      <c r="AB16" s="594"/>
      <c r="AC16" s="594"/>
      <c r="AD16" s="594"/>
      <c r="AE16" s="594"/>
      <c r="AF16" s="594"/>
      <c r="AG16" s="594"/>
      <c r="AH16" s="594"/>
      <c r="AI16" s="594"/>
      <c r="AJ16" s="594"/>
      <c r="AK16" s="594"/>
      <c r="AL16" s="594"/>
      <c r="AM16" s="594"/>
      <c r="AN16" s="594"/>
      <c r="AO16" s="594"/>
      <c r="AP16" s="596"/>
      <c r="AQ16" s="38"/>
    </row>
    <row r="17" spans="1:52" ht="29.25" customHeight="1" x14ac:dyDescent="0.2">
      <c r="C17" s="597" t="s">
        <v>110</v>
      </c>
      <c r="D17" s="598"/>
      <c r="E17" s="598"/>
      <c r="F17" s="598"/>
      <c r="G17" s="598"/>
      <c r="H17" s="598"/>
      <c r="I17" s="607"/>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6"/>
      <c r="AQ17" s="38"/>
    </row>
    <row r="18" spans="1:52" ht="29.25" customHeight="1" x14ac:dyDescent="0.2">
      <c r="C18" s="593" t="s">
        <v>96</v>
      </c>
      <c r="D18" s="594"/>
      <c r="E18" s="594"/>
      <c r="F18" s="594"/>
      <c r="G18" s="594"/>
      <c r="H18" s="594"/>
      <c r="I18" s="594"/>
      <c r="J18" s="594"/>
      <c r="K18" s="605"/>
      <c r="L18" s="595"/>
      <c r="M18" s="594"/>
      <c r="N18" s="594"/>
      <c r="O18" s="594"/>
      <c r="P18" s="594"/>
      <c r="Q18" s="594"/>
      <c r="R18" s="594"/>
      <c r="S18" s="594"/>
      <c r="T18" s="594"/>
      <c r="U18" s="594"/>
      <c r="V18" s="594"/>
      <c r="W18" s="594"/>
      <c r="X18" s="594"/>
      <c r="Y18" s="594"/>
      <c r="Z18" s="594"/>
      <c r="AA18" s="594"/>
      <c r="AB18" s="605"/>
      <c r="AC18" s="595" t="s">
        <v>97</v>
      </c>
      <c r="AD18" s="605"/>
      <c r="AE18" s="595"/>
      <c r="AF18" s="594"/>
      <c r="AG18" s="594"/>
      <c r="AH18" s="594"/>
      <c r="AI18" s="594"/>
      <c r="AJ18" s="594"/>
      <c r="AK18" s="594"/>
      <c r="AL18" s="594"/>
      <c r="AM18" s="594"/>
      <c r="AN18" s="594"/>
      <c r="AO18" s="594"/>
      <c r="AP18" s="596"/>
      <c r="AQ18" s="38"/>
    </row>
    <row r="19" spans="1:52" ht="29.25" customHeight="1" x14ac:dyDescent="0.2">
      <c r="C19" s="593" t="s">
        <v>155</v>
      </c>
      <c r="D19" s="594"/>
      <c r="E19" s="594"/>
      <c r="F19" s="594"/>
      <c r="G19" s="594"/>
      <c r="H19" s="594"/>
      <c r="I19" s="594"/>
      <c r="J19" s="594"/>
      <c r="K19" s="594"/>
      <c r="L19" s="594"/>
      <c r="M19" s="594"/>
      <c r="N19" s="594"/>
      <c r="O19" s="605"/>
      <c r="P19" s="609"/>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1"/>
      <c r="AQ19" s="38"/>
    </row>
    <row r="20" spans="1:52" ht="29.25" customHeight="1" x14ac:dyDescent="0.2">
      <c r="C20" s="597" t="s">
        <v>98</v>
      </c>
      <c r="D20" s="598"/>
      <c r="E20" s="598"/>
      <c r="F20" s="598"/>
      <c r="G20" s="598"/>
      <c r="H20" s="598"/>
      <c r="I20" s="607"/>
      <c r="J20" s="612"/>
      <c r="K20" s="613"/>
      <c r="L20" s="613"/>
      <c r="M20" s="613"/>
      <c r="N20" s="613"/>
      <c r="O20" s="613"/>
      <c r="P20" s="613"/>
      <c r="Q20" s="613"/>
      <c r="R20" s="613"/>
      <c r="S20" s="613"/>
      <c r="T20" s="613"/>
      <c r="U20" s="613"/>
      <c r="V20" s="613"/>
      <c r="W20" s="613"/>
      <c r="X20" s="613"/>
      <c r="Y20" s="613"/>
      <c r="Z20" s="613"/>
      <c r="AA20" s="613"/>
      <c r="AB20" s="614"/>
      <c r="AC20" s="595" t="s">
        <v>97</v>
      </c>
      <c r="AD20" s="605"/>
      <c r="AE20" s="612"/>
      <c r="AF20" s="613"/>
      <c r="AG20" s="613"/>
      <c r="AH20" s="613"/>
      <c r="AI20" s="613"/>
      <c r="AJ20" s="613"/>
      <c r="AK20" s="613"/>
      <c r="AL20" s="613"/>
      <c r="AM20" s="613"/>
      <c r="AN20" s="613"/>
      <c r="AO20" s="613"/>
      <c r="AP20" s="659"/>
      <c r="AQ20" s="38"/>
    </row>
    <row r="21" spans="1:52" ht="15" customHeight="1" x14ac:dyDescent="0.2">
      <c r="C21" s="660" t="s">
        <v>140</v>
      </c>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2"/>
      <c r="AQ21" s="38"/>
    </row>
    <row r="22" spans="1:52" ht="27" customHeight="1" x14ac:dyDescent="0.2">
      <c r="C22" s="117" t="s">
        <v>99</v>
      </c>
      <c r="D22" s="663"/>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5"/>
      <c r="AC22" s="609" t="s">
        <v>32</v>
      </c>
      <c r="AD22" s="666"/>
      <c r="AE22" s="612"/>
      <c r="AF22" s="613"/>
      <c r="AG22" s="613"/>
      <c r="AH22" s="613"/>
      <c r="AI22" s="613"/>
      <c r="AJ22" s="613"/>
      <c r="AK22" s="613"/>
      <c r="AL22" s="613"/>
      <c r="AM22" s="613"/>
      <c r="AN22" s="613"/>
      <c r="AO22" s="613"/>
      <c r="AP22" s="659"/>
      <c r="AQ22" s="38"/>
    </row>
    <row r="23" spans="1:52" ht="27" customHeight="1" x14ac:dyDescent="0.2">
      <c r="C23" s="118" t="s">
        <v>100</v>
      </c>
      <c r="D23" s="663"/>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5"/>
      <c r="AC23" s="609" t="s">
        <v>32</v>
      </c>
      <c r="AD23" s="666"/>
      <c r="AE23" s="613"/>
      <c r="AF23" s="613"/>
      <c r="AG23" s="613"/>
      <c r="AH23" s="613"/>
      <c r="AI23" s="613"/>
      <c r="AJ23" s="613"/>
      <c r="AK23" s="613"/>
      <c r="AL23" s="613"/>
      <c r="AM23" s="613"/>
      <c r="AN23" s="613"/>
      <c r="AO23" s="613"/>
      <c r="AP23" s="659"/>
      <c r="AQ23" s="38"/>
    </row>
    <row r="24" spans="1:52" ht="27" customHeight="1" x14ac:dyDescent="0.2">
      <c r="C24" s="117" t="s">
        <v>107</v>
      </c>
      <c r="D24" s="663"/>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5"/>
      <c r="AC24" s="609" t="s">
        <v>32</v>
      </c>
      <c r="AD24" s="666"/>
      <c r="AE24" s="613"/>
      <c r="AF24" s="613"/>
      <c r="AG24" s="613"/>
      <c r="AH24" s="613"/>
      <c r="AI24" s="613"/>
      <c r="AJ24" s="613"/>
      <c r="AK24" s="613"/>
      <c r="AL24" s="613"/>
      <c r="AM24" s="613"/>
      <c r="AN24" s="613"/>
      <c r="AO24" s="613"/>
      <c r="AP24" s="659"/>
      <c r="AQ24" s="38"/>
    </row>
    <row r="25" spans="1:52" ht="27" customHeight="1" x14ac:dyDescent="0.2">
      <c r="C25" s="119" t="s">
        <v>181</v>
      </c>
      <c r="D25" s="667"/>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9"/>
      <c r="AC25" s="670" t="s">
        <v>32</v>
      </c>
      <c r="AD25" s="671"/>
      <c r="AE25" s="670"/>
      <c r="AF25" s="672"/>
      <c r="AG25" s="672"/>
      <c r="AH25" s="672"/>
      <c r="AI25" s="672"/>
      <c r="AJ25" s="672"/>
      <c r="AK25" s="672"/>
      <c r="AL25" s="672"/>
      <c r="AM25" s="672"/>
      <c r="AN25" s="672"/>
      <c r="AO25" s="672"/>
      <c r="AP25" s="673"/>
      <c r="AQ25" s="38"/>
    </row>
    <row r="26" spans="1:52" ht="9" customHeight="1" thickBot="1" x14ac:dyDescent="0.25">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38"/>
    </row>
    <row r="27" spans="1:52" ht="108" customHeight="1" thickBot="1" x14ac:dyDescent="0.25">
      <c r="C27" s="674" t="s">
        <v>151</v>
      </c>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6"/>
      <c r="AQ27" s="38"/>
    </row>
    <row r="28" spans="1:52" ht="9" customHeight="1" x14ac:dyDescent="0.2">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38"/>
    </row>
    <row r="29" spans="1:52" ht="17.25" customHeight="1" thickBot="1" x14ac:dyDescent="0.25">
      <c r="C29" s="133" t="s">
        <v>153</v>
      </c>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38"/>
    </row>
    <row r="30" spans="1:52" s="113" customFormat="1" ht="18.75" customHeight="1" x14ac:dyDescent="0.2">
      <c r="A30" s="32"/>
      <c r="B30" s="22"/>
      <c r="C30" s="677" t="s">
        <v>29</v>
      </c>
      <c r="D30" s="678"/>
      <c r="E30" s="678"/>
      <c r="F30" s="678"/>
      <c r="G30" s="120"/>
      <c r="H30" s="120"/>
      <c r="I30" s="120"/>
      <c r="J30" s="120"/>
      <c r="K30" s="120"/>
      <c r="L30" s="120"/>
      <c r="M30" s="120"/>
      <c r="N30" s="120"/>
      <c r="O30" s="120"/>
      <c r="P30" s="120"/>
      <c r="Q30" s="120"/>
      <c r="R30" s="120"/>
      <c r="S30" s="120"/>
      <c r="T30" s="120"/>
      <c r="U30" s="120"/>
      <c r="V30" s="120"/>
      <c r="W30" s="120"/>
      <c r="X30" s="120"/>
      <c r="Y30" s="120"/>
      <c r="Z30" s="678" t="s">
        <v>68</v>
      </c>
      <c r="AA30" s="678"/>
      <c r="AB30" s="678"/>
      <c r="AC30" s="678"/>
      <c r="AD30" s="678"/>
      <c r="AE30" s="678"/>
      <c r="AF30" s="678"/>
      <c r="AG30" s="678"/>
      <c r="AH30" s="120"/>
      <c r="AI30" s="120"/>
      <c r="AJ30" s="120"/>
      <c r="AK30" s="120"/>
      <c r="AL30" s="120"/>
      <c r="AM30" s="120"/>
      <c r="AN30" s="120"/>
      <c r="AO30" s="120"/>
      <c r="AP30" s="121"/>
      <c r="AQ30" s="85"/>
      <c r="AR30" s="22"/>
      <c r="AZ30" s="78"/>
    </row>
    <row r="31" spans="1:52" s="113" customFormat="1" ht="30.75" customHeight="1" x14ac:dyDescent="0.2">
      <c r="A31" s="32"/>
      <c r="B31" s="22"/>
      <c r="C31" s="679" t="s">
        <v>30</v>
      </c>
      <c r="D31" s="680"/>
      <c r="E31" s="680"/>
      <c r="F31" s="680"/>
      <c r="G31" s="680"/>
      <c r="H31" s="680"/>
      <c r="I31" s="680"/>
      <c r="J31" s="680"/>
      <c r="K31" s="680"/>
      <c r="L31" s="680"/>
      <c r="M31" s="680"/>
      <c r="N31" s="680"/>
      <c r="O31" s="680"/>
      <c r="P31" s="680"/>
      <c r="Q31" s="680"/>
      <c r="R31" s="183" t="s">
        <v>3</v>
      </c>
      <c r="S31" s="183"/>
      <c r="T31" s="183"/>
      <c r="U31" s="183"/>
      <c r="V31" s="183" t="s">
        <v>4</v>
      </c>
      <c r="W31" s="183"/>
      <c r="X31" s="183"/>
      <c r="Y31" s="183"/>
      <c r="Z31" s="700" t="s">
        <v>69</v>
      </c>
      <c r="AA31" s="701"/>
      <c r="AB31" s="701"/>
      <c r="AC31" s="701"/>
      <c r="AD31" s="701"/>
      <c r="AE31" s="701"/>
      <c r="AF31" s="701" t="s">
        <v>119</v>
      </c>
      <c r="AG31" s="702"/>
      <c r="AH31" s="122"/>
      <c r="AI31" s="122"/>
      <c r="AJ31" s="122"/>
      <c r="AK31" s="122"/>
      <c r="AL31" s="122"/>
      <c r="AM31" s="122"/>
      <c r="AN31" s="122"/>
      <c r="AO31" s="122"/>
      <c r="AP31" s="123"/>
      <c r="AQ31" s="87"/>
      <c r="AR31" s="22"/>
      <c r="AZ31" s="78"/>
    </row>
    <row r="32" spans="1:52" s="113" customFormat="1" ht="18.75" customHeight="1" x14ac:dyDescent="0.2">
      <c r="A32" s="32"/>
      <c r="B32" s="22"/>
      <c r="C32" s="698" t="s">
        <v>72</v>
      </c>
      <c r="D32" s="699"/>
      <c r="E32" s="699"/>
      <c r="F32" s="699"/>
      <c r="G32" s="699"/>
      <c r="H32" s="699"/>
      <c r="I32" s="699"/>
      <c r="J32" s="699"/>
      <c r="K32" s="699"/>
      <c r="L32" s="699"/>
      <c r="M32" s="699"/>
      <c r="N32" s="699"/>
      <c r="O32" s="122"/>
      <c r="P32" s="122"/>
      <c r="Q32" s="122"/>
      <c r="R32" s="122"/>
      <c r="S32" s="122"/>
      <c r="T32" s="122"/>
      <c r="U32" s="122"/>
      <c r="V32" s="122"/>
      <c r="W32" s="122"/>
      <c r="X32" s="122"/>
      <c r="Y32" s="122"/>
      <c r="Z32" s="699" t="s">
        <v>71</v>
      </c>
      <c r="AA32" s="699"/>
      <c r="AB32" s="699"/>
      <c r="AC32" s="699"/>
      <c r="AD32" s="699"/>
      <c r="AE32" s="699"/>
      <c r="AF32" s="699"/>
      <c r="AG32" s="699"/>
      <c r="AH32" s="124"/>
      <c r="AI32" s="124"/>
      <c r="AJ32" s="124"/>
      <c r="AK32" s="124"/>
      <c r="AL32" s="124"/>
      <c r="AM32" s="124"/>
      <c r="AN32" s="124"/>
      <c r="AO32" s="124"/>
      <c r="AP32" s="125"/>
      <c r="AQ32" s="88"/>
      <c r="AR32" s="22"/>
    </row>
    <row r="33" spans="1:45" s="113" customFormat="1" ht="18.75" customHeight="1" x14ac:dyDescent="0.2">
      <c r="A33" s="32"/>
      <c r="B33" s="22"/>
      <c r="C33" s="695" t="s">
        <v>70</v>
      </c>
      <c r="D33" s="696"/>
      <c r="E33" s="696"/>
      <c r="F33" s="696"/>
      <c r="G33" s="696"/>
      <c r="H33" s="696"/>
      <c r="I33" s="696"/>
      <c r="J33" s="696"/>
      <c r="K33" s="696"/>
      <c r="L33" s="696"/>
      <c r="M33" s="696"/>
      <c r="N33" s="696"/>
      <c r="O33" s="696"/>
      <c r="P33" s="696"/>
      <c r="Q33" s="696"/>
      <c r="R33" s="696"/>
      <c r="S33" s="696"/>
      <c r="T33" s="697" t="s">
        <v>174</v>
      </c>
      <c r="U33" s="697"/>
      <c r="V33" s="697"/>
      <c r="W33" s="697"/>
      <c r="X33" s="697"/>
      <c r="Y33" s="697"/>
      <c r="Z33" s="697"/>
      <c r="AA33" s="697"/>
      <c r="AB33" s="697"/>
      <c r="AC33" s="697"/>
      <c r="AD33" s="697"/>
      <c r="AE33" s="697"/>
      <c r="AF33" s="126" t="s">
        <v>175</v>
      </c>
      <c r="AG33" s="127"/>
      <c r="AH33" s="127"/>
      <c r="AI33" s="127"/>
      <c r="AJ33" s="127"/>
      <c r="AK33" s="127"/>
      <c r="AL33" s="127"/>
      <c r="AM33" s="127"/>
      <c r="AN33" s="127"/>
      <c r="AO33" s="127"/>
      <c r="AP33" s="128"/>
      <c r="AQ33" s="89"/>
      <c r="AR33" s="22"/>
    </row>
    <row r="34" spans="1:45" s="113" customFormat="1" ht="26.25" customHeight="1" x14ac:dyDescent="0.2">
      <c r="A34" s="32"/>
      <c r="B34" s="22"/>
      <c r="C34" s="129" t="s">
        <v>73</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83" t="s">
        <v>3</v>
      </c>
      <c r="AL34" s="183"/>
      <c r="AM34" s="183"/>
      <c r="AN34" s="183" t="s">
        <v>4</v>
      </c>
      <c r="AO34" s="183"/>
      <c r="AP34" s="185"/>
      <c r="AQ34" s="86"/>
      <c r="AR34" s="22"/>
      <c r="AS34" s="114" t="s">
        <v>0</v>
      </c>
    </row>
    <row r="35" spans="1:45" s="113" customFormat="1" ht="27" customHeight="1" thickBot="1" x14ac:dyDescent="0.25">
      <c r="A35" s="32"/>
      <c r="B35" s="22"/>
      <c r="C35" s="131" t="s">
        <v>152</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84" t="s">
        <v>3</v>
      </c>
      <c r="AL35" s="184"/>
      <c r="AM35" s="184"/>
      <c r="AN35" s="184" t="s">
        <v>4</v>
      </c>
      <c r="AO35" s="184"/>
      <c r="AP35" s="186"/>
      <c r="AQ35" s="86"/>
      <c r="AR35" s="22"/>
    </row>
    <row r="36" spans="1:45" ht="9" customHeight="1" x14ac:dyDescent="0.2">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38"/>
      <c r="AM36" s="38"/>
      <c r="AN36" s="38"/>
      <c r="AO36" s="38"/>
      <c r="AP36" s="38"/>
      <c r="AQ36" s="38"/>
    </row>
    <row r="37" spans="1:45" ht="25.9" customHeight="1" thickBot="1" x14ac:dyDescent="0.25">
      <c r="C37" s="187" t="s">
        <v>156</v>
      </c>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90"/>
    </row>
    <row r="38" spans="1:45" s="115" customFormat="1" ht="15" customHeight="1" x14ac:dyDescent="0.2">
      <c r="A38" s="19"/>
      <c r="B38" s="2"/>
      <c r="C38" s="302" t="s">
        <v>176</v>
      </c>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705"/>
      <c r="AQ38" s="2"/>
      <c r="AR38" s="2"/>
    </row>
    <row r="39" spans="1:45" s="115" customFormat="1" ht="15" customHeight="1" x14ac:dyDescent="0.2">
      <c r="A39" s="19"/>
      <c r="B39" s="2"/>
      <c r="C39" s="348"/>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564"/>
      <c r="AQ39" s="2"/>
      <c r="AR39" s="2"/>
    </row>
    <row r="40" spans="1:45" s="115" customFormat="1" ht="15" customHeight="1" x14ac:dyDescent="0.2">
      <c r="A40" s="19"/>
      <c r="B40" s="2"/>
      <c r="C40" s="174" t="s">
        <v>177</v>
      </c>
      <c r="D40" s="175"/>
      <c r="E40" s="175"/>
      <c r="F40" s="175"/>
      <c r="G40" s="175"/>
      <c r="H40" s="681"/>
      <c r="I40" s="682"/>
      <c r="J40" s="682"/>
      <c r="K40" s="682"/>
      <c r="L40" s="682"/>
      <c r="M40" s="682"/>
      <c r="N40" s="682"/>
      <c r="O40" s="682"/>
      <c r="P40" s="682"/>
      <c r="Q40" s="682"/>
      <c r="R40" s="682"/>
      <c r="S40" s="682"/>
      <c r="T40" s="682"/>
      <c r="U40" s="682"/>
      <c r="V40" s="682"/>
      <c r="W40" s="682"/>
      <c r="X40" s="682"/>
      <c r="Y40" s="682"/>
      <c r="Z40" s="682"/>
      <c r="AA40" s="682"/>
      <c r="AB40" s="683"/>
      <c r="AC40" s="687" t="s">
        <v>26</v>
      </c>
      <c r="AD40" s="688"/>
      <c r="AE40" s="688"/>
      <c r="AF40" s="688"/>
      <c r="AG40" s="688"/>
      <c r="AH40" s="688"/>
      <c r="AI40" s="688"/>
      <c r="AJ40" s="688"/>
      <c r="AK40" s="688"/>
      <c r="AL40" s="688"/>
      <c r="AM40" s="688"/>
      <c r="AN40" s="688"/>
      <c r="AO40" s="688"/>
      <c r="AP40" s="689"/>
      <c r="AQ40" s="2"/>
      <c r="AR40" s="2"/>
    </row>
    <row r="41" spans="1:45" s="115" customFormat="1" ht="15" customHeight="1" x14ac:dyDescent="0.2">
      <c r="A41" s="19"/>
      <c r="B41" s="2"/>
      <c r="C41" s="174"/>
      <c r="D41" s="175"/>
      <c r="E41" s="175"/>
      <c r="F41" s="175"/>
      <c r="G41" s="175"/>
      <c r="H41" s="684"/>
      <c r="I41" s="685"/>
      <c r="J41" s="685"/>
      <c r="K41" s="685"/>
      <c r="L41" s="685"/>
      <c r="M41" s="685"/>
      <c r="N41" s="685"/>
      <c r="O41" s="685"/>
      <c r="P41" s="685"/>
      <c r="Q41" s="685"/>
      <c r="R41" s="685"/>
      <c r="S41" s="685"/>
      <c r="T41" s="685"/>
      <c r="U41" s="685"/>
      <c r="V41" s="685"/>
      <c r="W41" s="685"/>
      <c r="X41" s="685"/>
      <c r="Y41" s="685"/>
      <c r="Z41" s="685"/>
      <c r="AA41" s="685"/>
      <c r="AB41" s="686"/>
      <c r="AC41" s="690"/>
      <c r="AD41" s="691"/>
      <c r="AE41" s="691"/>
      <c r="AF41" s="691"/>
      <c r="AG41" s="691"/>
      <c r="AH41" s="691"/>
      <c r="AI41" s="691"/>
      <c r="AJ41" s="691"/>
      <c r="AK41" s="691"/>
      <c r="AL41" s="691"/>
      <c r="AM41" s="691"/>
      <c r="AN41" s="691"/>
      <c r="AO41" s="691"/>
      <c r="AP41" s="692"/>
      <c r="AQ41" s="2"/>
      <c r="AR41" s="2"/>
    </row>
    <row r="42" spans="1:45" s="115" customFormat="1" ht="15" customHeight="1" x14ac:dyDescent="0.2">
      <c r="A42" s="19"/>
      <c r="B42" s="2"/>
      <c r="C42" s="703" t="s">
        <v>178</v>
      </c>
      <c r="D42" s="704"/>
      <c r="E42" s="704"/>
      <c r="F42" s="704"/>
      <c r="G42" s="704"/>
      <c r="H42" s="398"/>
      <c r="I42" s="370"/>
      <c r="J42" s="370"/>
      <c r="K42" s="370"/>
      <c r="L42" s="370"/>
      <c r="M42" s="370"/>
      <c r="N42" s="370"/>
      <c r="O42" s="370"/>
      <c r="P42" s="370"/>
      <c r="Q42" s="371"/>
      <c r="R42" s="349" t="s">
        <v>179</v>
      </c>
      <c r="S42" s="349"/>
      <c r="T42" s="349"/>
      <c r="U42" s="370"/>
      <c r="V42" s="370"/>
      <c r="W42" s="370"/>
      <c r="X42" s="370"/>
      <c r="Y42" s="370"/>
      <c r="Z42" s="370"/>
      <c r="AA42" s="370"/>
      <c r="AB42" s="370"/>
      <c r="AC42" s="370"/>
      <c r="AD42" s="370"/>
      <c r="AE42" s="370"/>
      <c r="AF42" s="370"/>
      <c r="AG42" s="370"/>
      <c r="AH42" s="370"/>
      <c r="AI42" s="370"/>
      <c r="AJ42" s="370"/>
      <c r="AK42" s="370"/>
      <c r="AL42" s="370"/>
      <c r="AM42" s="370"/>
      <c r="AN42" s="370"/>
      <c r="AO42" s="370"/>
      <c r="AP42" s="693"/>
      <c r="AQ42" s="2"/>
      <c r="AR42" s="2"/>
    </row>
    <row r="43" spans="1:45" s="115" customFormat="1" ht="15" customHeight="1" x14ac:dyDescent="0.2">
      <c r="A43" s="19"/>
      <c r="B43" s="2"/>
      <c r="C43" s="703"/>
      <c r="D43" s="704"/>
      <c r="E43" s="704"/>
      <c r="F43" s="704"/>
      <c r="G43" s="704"/>
      <c r="H43" s="391"/>
      <c r="I43" s="373"/>
      <c r="J43" s="373"/>
      <c r="K43" s="373"/>
      <c r="L43" s="373"/>
      <c r="M43" s="373"/>
      <c r="N43" s="373"/>
      <c r="O43" s="373"/>
      <c r="P43" s="373"/>
      <c r="Q43" s="374"/>
      <c r="R43" s="349"/>
      <c r="S43" s="349"/>
      <c r="T43" s="349"/>
      <c r="U43" s="373"/>
      <c r="V43" s="373"/>
      <c r="W43" s="373"/>
      <c r="X43" s="373"/>
      <c r="Y43" s="373"/>
      <c r="Z43" s="373"/>
      <c r="AA43" s="373"/>
      <c r="AB43" s="373"/>
      <c r="AC43" s="373"/>
      <c r="AD43" s="373"/>
      <c r="AE43" s="373"/>
      <c r="AF43" s="373"/>
      <c r="AG43" s="373"/>
      <c r="AH43" s="373"/>
      <c r="AI43" s="373"/>
      <c r="AJ43" s="373"/>
      <c r="AK43" s="373"/>
      <c r="AL43" s="373"/>
      <c r="AM43" s="373"/>
      <c r="AN43" s="373"/>
      <c r="AO43" s="373"/>
      <c r="AP43" s="694"/>
      <c r="AQ43" s="2"/>
      <c r="AR43" s="2"/>
    </row>
    <row r="44" spans="1:45" s="115" customFormat="1" ht="15" customHeight="1" x14ac:dyDescent="0.2">
      <c r="A44" s="19"/>
      <c r="B44" s="2"/>
      <c r="C44" s="566" t="s">
        <v>111</v>
      </c>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349" t="s">
        <v>180</v>
      </c>
      <c r="AD44" s="349"/>
      <c r="AE44" s="349"/>
      <c r="AF44" s="349"/>
      <c r="AG44" s="349"/>
      <c r="AH44" s="349"/>
      <c r="AI44" s="349"/>
      <c r="AJ44" s="349"/>
      <c r="AK44" s="349"/>
      <c r="AL44" s="349"/>
      <c r="AM44" s="349"/>
      <c r="AN44" s="349"/>
      <c r="AO44" s="349"/>
      <c r="AP44" s="564"/>
      <c r="AQ44" s="2"/>
      <c r="AR44" s="2"/>
    </row>
    <row r="45" spans="1:45" s="115" customFormat="1" ht="15" customHeight="1" thickBot="1" x14ac:dyDescent="0.25">
      <c r="A45" s="19"/>
      <c r="B45" s="2"/>
      <c r="C45" s="568"/>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305"/>
      <c r="AD45" s="305"/>
      <c r="AE45" s="305"/>
      <c r="AF45" s="305"/>
      <c r="AG45" s="305"/>
      <c r="AH45" s="305"/>
      <c r="AI45" s="305"/>
      <c r="AJ45" s="305"/>
      <c r="AK45" s="305"/>
      <c r="AL45" s="305"/>
      <c r="AM45" s="305"/>
      <c r="AN45" s="305"/>
      <c r="AO45" s="305"/>
      <c r="AP45" s="565"/>
      <c r="AQ45" s="2"/>
      <c r="AR45" s="2"/>
    </row>
    <row r="46" spans="1:45" s="115" customFormat="1" ht="9" customHeight="1" x14ac:dyDescent="0.2">
      <c r="A46" s="19"/>
      <c r="B46" s="2"/>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38"/>
      <c r="AR46" s="2"/>
    </row>
    <row r="47" spans="1:45" ht="19.5" customHeight="1" thickBot="1" x14ac:dyDescent="0.25">
      <c r="C47" s="133" t="s">
        <v>34</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38"/>
    </row>
    <row r="48" spans="1:45" ht="26.45" customHeight="1" x14ac:dyDescent="0.2">
      <c r="C48" s="171" t="s">
        <v>74</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89"/>
      <c r="AI48" s="189"/>
      <c r="AJ48" s="189"/>
      <c r="AK48" s="189"/>
      <c r="AL48" s="189"/>
      <c r="AM48" s="189"/>
      <c r="AN48" s="189"/>
      <c r="AO48" s="189"/>
      <c r="AP48" s="190"/>
      <c r="AQ48" s="91"/>
    </row>
    <row r="49" spans="1:44" ht="45.75" customHeight="1" x14ac:dyDescent="0.2">
      <c r="C49" s="174" t="s">
        <v>75</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91"/>
      <c r="AI49" s="191"/>
      <c r="AJ49" s="191"/>
      <c r="AK49" s="191"/>
      <c r="AL49" s="191"/>
      <c r="AM49" s="191"/>
      <c r="AN49" s="191"/>
      <c r="AO49" s="191"/>
      <c r="AP49" s="192"/>
      <c r="AQ49" s="92"/>
    </row>
    <row r="50" spans="1:44" ht="26.45" customHeight="1" x14ac:dyDescent="0.2">
      <c r="C50" s="174" t="s">
        <v>31</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91"/>
      <c r="AI50" s="191"/>
      <c r="AJ50" s="191"/>
      <c r="AK50" s="191"/>
      <c r="AL50" s="191"/>
      <c r="AM50" s="191"/>
      <c r="AN50" s="191"/>
      <c r="AO50" s="191"/>
      <c r="AP50" s="192"/>
      <c r="AQ50" s="91"/>
    </row>
    <row r="51" spans="1:44" ht="26.45" customHeight="1" thickBot="1" x14ac:dyDescent="0.25">
      <c r="C51" s="179" t="s">
        <v>106</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93"/>
      <c r="AQ51" s="93"/>
    </row>
    <row r="52" spans="1:44" ht="9" customHeight="1" x14ac:dyDescent="0.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row>
    <row r="53" spans="1:44" ht="15" customHeight="1" x14ac:dyDescent="0.2">
      <c r="C53" s="133" t="s">
        <v>76</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38"/>
    </row>
    <row r="54" spans="1:44" ht="19.5" customHeight="1" thickBot="1" x14ac:dyDescent="0.25">
      <c r="C54" s="82" t="s">
        <v>77</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38"/>
    </row>
    <row r="55" spans="1:44" ht="13.5" customHeight="1" x14ac:dyDescent="0.2">
      <c r="C55" s="649" t="s">
        <v>5</v>
      </c>
      <c r="D55" s="650"/>
      <c r="E55" s="650"/>
      <c r="F55" s="650"/>
      <c r="G55" s="650"/>
      <c r="H55" s="650"/>
      <c r="I55" s="650"/>
      <c r="J55" s="650"/>
      <c r="K55" s="650"/>
      <c r="L55" s="650"/>
      <c r="M55" s="650"/>
      <c r="N55" s="650"/>
      <c r="O55" s="650"/>
      <c r="P55" s="650"/>
      <c r="Q55" s="650"/>
      <c r="R55" s="653"/>
      <c r="S55" s="655" t="s">
        <v>52</v>
      </c>
      <c r="T55" s="650"/>
      <c r="U55" s="650"/>
      <c r="V55" s="650"/>
      <c r="W55" s="650"/>
      <c r="X55" s="650"/>
      <c r="Y55" s="650"/>
      <c r="Z55" s="650"/>
      <c r="AA55" s="650"/>
      <c r="AB55" s="650"/>
      <c r="AC55" s="650"/>
      <c r="AD55" s="650"/>
      <c r="AE55" s="650"/>
      <c r="AF55" s="650"/>
      <c r="AG55" s="650"/>
      <c r="AH55" s="650"/>
      <c r="AI55" s="650"/>
      <c r="AJ55" s="650"/>
      <c r="AK55" s="650"/>
      <c r="AL55" s="650"/>
      <c r="AM55" s="650"/>
      <c r="AN55" s="650"/>
      <c r="AO55" s="650"/>
      <c r="AP55" s="657"/>
      <c r="AQ55" s="38"/>
    </row>
    <row r="56" spans="1:44" ht="8.25" customHeight="1" x14ac:dyDescent="0.2">
      <c r="C56" s="651"/>
      <c r="D56" s="652"/>
      <c r="E56" s="652"/>
      <c r="F56" s="652"/>
      <c r="G56" s="652"/>
      <c r="H56" s="652"/>
      <c r="I56" s="652"/>
      <c r="J56" s="652"/>
      <c r="K56" s="652"/>
      <c r="L56" s="652"/>
      <c r="M56" s="652"/>
      <c r="N56" s="652"/>
      <c r="O56" s="652"/>
      <c r="P56" s="652"/>
      <c r="Q56" s="652"/>
      <c r="R56" s="654"/>
      <c r="S56" s="656"/>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8"/>
      <c r="AQ56" s="38"/>
    </row>
    <row r="57" spans="1:44" ht="14.25" customHeight="1" x14ac:dyDescent="0.2">
      <c r="C57" s="599" t="s">
        <v>2</v>
      </c>
      <c r="D57" s="588"/>
      <c r="E57" s="588"/>
      <c r="F57" s="588"/>
      <c r="G57" s="588"/>
      <c r="H57" s="588"/>
      <c r="I57" s="588"/>
      <c r="J57" s="588"/>
      <c r="K57" s="571"/>
      <c r="L57" s="570" t="s">
        <v>1</v>
      </c>
      <c r="M57" s="588"/>
      <c r="N57" s="588"/>
      <c r="O57" s="588"/>
      <c r="P57" s="588"/>
      <c r="Q57" s="588"/>
      <c r="R57" s="588"/>
      <c r="S57" s="588"/>
      <c r="T57" s="588"/>
      <c r="U57" s="571"/>
      <c r="V57" s="570" t="s">
        <v>53</v>
      </c>
      <c r="W57" s="588"/>
      <c r="X57" s="588"/>
      <c r="Y57" s="588"/>
      <c r="Z57" s="588"/>
      <c r="AA57" s="588"/>
      <c r="AB57" s="588"/>
      <c r="AC57" s="571"/>
      <c r="AD57" s="570" t="s">
        <v>65</v>
      </c>
      <c r="AE57" s="571"/>
      <c r="AF57" s="570" t="s">
        <v>51</v>
      </c>
      <c r="AG57" s="588"/>
      <c r="AH57" s="588"/>
      <c r="AI57" s="588"/>
      <c r="AJ57" s="588"/>
      <c r="AK57" s="588"/>
      <c r="AL57" s="588"/>
      <c r="AM57" s="588"/>
      <c r="AN57" s="588"/>
      <c r="AO57" s="588"/>
      <c r="AP57" s="600"/>
      <c r="AQ57" s="38"/>
    </row>
    <row r="58" spans="1:44" x14ac:dyDescent="0.2">
      <c r="C58" s="577"/>
      <c r="D58" s="578"/>
      <c r="E58" s="578"/>
      <c r="F58" s="578"/>
      <c r="G58" s="578"/>
      <c r="H58" s="578"/>
      <c r="I58" s="578"/>
      <c r="J58" s="578"/>
      <c r="K58" s="579"/>
      <c r="L58" s="580"/>
      <c r="M58" s="578"/>
      <c r="N58" s="578"/>
      <c r="O58" s="578"/>
      <c r="P58" s="578"/>
      <c r="Q58" s="578"/>
      <c r="R58" s="578"/>
      <c r="S58" s="578"/>
      <c r="T58" s="578"/>
      <c r="U58" s="579"/>
      <c r="V58" s="580"/>
      <c r="W58" s="578"/>
      <c r="X58" s="578"/>
      <c r="Y58" s="578"/>
      <c r="Z58" s="578"/>
      <c r="AA58" s="578"/>
      <c r="AB58" s="578"/>
      <c r="AC58" s="578"/>
      <c r="AD58" s="580"/>
      <c r="AE58" s="579"/>
      <c r="AF58" s="580"/>
      <c r="AG58" s="578"/>
      <c r="AH58" s="578"/>
      <c r="AI58" s="578"/>
      <c r="AJ58" s="578"/>
      <c r="AK58" s="578"/>
      <c r="AL58" s="578"/>
      <c r="AM58" s="578"/>
      <c r="AN58" s="578"/>
      <c r="AO58" s="578"/>
      <c r="AP58" s="581"/>
      <c r="AQ58" s="38"/>
    </row>
    <row r="59" spans="1:44" ht="13.5" customHeight="1" x14ac:dyDescent="0.2">
      <c r="C59" s="582" t="s">
        <v>49</v>
      </c>
      <c r="D59" s="583"/>
      <c r="E59" s="583"/>
      <c r="F59" s="583"/>
      <c r="G59" s="583"/>
      <c r="H59" s="583"/>
      <c r="I59" s="583"/>
      <c r="J59" s="583"/>
      <c r="K59" s="583"/>
      <c r="L59" s="583"/>
      <c r="M59" s="584"/>
      <c r="N59" s="588"/>
      <c r="O59" s="588"/>
      <c r="P59" s="588"/>
      <c r="Q59" s="588"/>
      <c r="R59" s="588"/>
      <c r="S59" s="588"/>
      <c r="T59" s="588"/>
      <c r="U59" s="588"/>
      <c r="V59" s="588"/>
      <c r="W59" s="571"/>
      <c r="X59" s="591" t="s">
        <v>50</v>
      </c>
      <c r="Y59" s="583"/>
      <c r="Z59" s="583"/>
      <c r="AA59" s="583"/>
      <c r="AB59" s="583"/>
      <c r="AC59" s="583"/>
      <c r="AD59" s="583"/>
      <c r="AE59" s="584"/>
      <c r="AF59" s="572"/>
      <c r="AG59" s="572"/>
      <c r="AH59" s="572"/>
      <c r="AI59" s="572"/>
      <c r="AJ59" s="572"/>
      <c r="AK59" s="572"/>
      <c r="AL59" s="572"/>
      <c r="AM59" s="572"/>
      <c r="AN59" s="572"/>
      <c r="AO59" s="572"/>
      <c r="AP59" s="573"/>
      <c r="AQ59" s="38"/>
    </row>
    <row r="60" spans="1:44" ht="9.75" customHeight="1" thickBot="1" x14ac:dyDescent="0.25">
      <c r="C60" s="585"/>
      <c r="D60" s="586"/>
      <c r="E60" s="586"/>
      <c r="F60" s="586"/>
      <c r="G60" s="586"/>
      <c r="H60" s="586"/>
      <c r="I60" s="586"/>
      <c r="J60" s="586"/>
      <c r="K60" s="586"/>
      <c r="L60" s="586"/>
      <c r="M60" s="587"/>
      <c r="N60" s="589"/>
      <c r="O60" s="589"/>
      <c r="P60" s="589"/>
      <c r="Q60" s="589"/>
      <c r="R60" s="589"/>
      <c r="S60" s="589"/>
      <c r="T60" s="589"/>
      <c r="U60" s="589"/>
      <c r="V60" s="589"/>
      <c r="W60" s="590"/>
      <c r="X60" s="592"/>
      <c r="Y60" s="586"/>
      <c r="Z60" s="586"/>
      <c r="AA60" s="586"/>
      <c r="AB60" s="586"/>
      <c r="AC60" s="586"/>
      <c r="AD60" s="586"/>
      <c r="AE60" s="587"/>
      <c r="AF60" s="574"/>
      <c r="AG60" s="574"/>
      <c r="AH60" s="574"/>
      <c r="AI60" s="574"/>
      <c r="AJ60" s="574"/>
      <c r="AK60" s="574"/>
      <c r="AL60" s="574"/>
      <c r="AM60" s="574"/>
      <c r="AN60" s="574"/>
      <c r="AO60" s="574"/>
      <c r="AP60" s="575"/>
      <c r="AQ60" s="38"/>
    </row>
    <row r="61" spans="1:44" ht="9" customHeight="1" x14ac:dyDescent="0.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38"/>
    </row>
    <row r="62" spans="1:44" ht="17.25" customHeight="1" thickBot="1" x14ac:dyDescent="0.25">
      <c r="C62" s="83" t="s">
        <v>150</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38"/>
    </row>
    <row r="63" spans="1:44" s="116" customFormat="1" ht="19.149999999999999" customHeight="1" x14ac:dyDescent="0.2">
      <c r="A63" s="50"/>
      <c r="B63" s="51"/>
      <c r="C63" s="408" t="s">
        <v>137</v>
      </c>
      <c r="D63" s="410"/>
      <c r="E63" s="410"/>
      <c r="F63" s="410"/>
      <c r="G63" s="409"/>
      <c r="H63" s="410"/>
      <c r="I63" s="410"/>
      <c r="J63" s="410"/>
      <c r="K63" s="410"/>
      <c r="L63" s="410"/>
      <c r="M63" s="317"/>
      <c r="N63" s="409" t="s">
        <v>135</v>
      </c>
      <c r="O63" s="410"/>
      <c r="P63" s="410"/>
      <c r="Q63" s="410"/>
      <c r="R63" s="410"/>
      <c r="S63" s="410"/>
      <c r="T63" s="410"/>
      <c r="U63" s="410"/>
      <c r="V63" s="409"/>
      <c r="W63" s="410"/>
      <c r="X63" s="410"/>
      <c r="Y63" s="410"/>
      <c r="Z63" s="410"/>
      <c r="AA63" s="410"/>
      <c r="AB63" s="410"/>
      <c r="AC63" s="317"/>
      <c r="AD63" s="409" t="s">
        <v>133</v>
      </c>
      <c r="AE63" s="410"/>
      <c r="AF63" s="410"/>
      <c r="AG63" s="410"/>
      <c r="AH63" s="410"/>
      <c r="AI63" s="410"/>
      <c r="AJ63" s="410"/>
      <c r="AK63" s="410"/>
      <c r="AL63" s="409"/>
      <c r="AM63" s="410"/>
      <c r="AN63" s="410"/>
      <c r="AO63" s="410"/>
      <c r="AP63" s="576"/>
      <c r="AQ63" s="79"/>
      <c r="AR63" s="51"/>
    </row>
    <row r="64" spans="1:44" s="116" customFormat="1" ht="19.149999999999999" customHeight="1" thickBot="1" x14ac:dyDescent="0.25">
      <c r="A64" s="50"/>
      <c r="B64" s="51"/>
      <c r="C64" s="488" t="s">
        <v>136</v>
      </c>
      <c r="D64" s="489"/>
      <c r="E64" s="489"/>
      <c r="F64" s="489"/>
      <c r="G64" s="489"/>
      <c r="H64" s="489"/>
      <c r="I64" s="489"/>
      <c r="J64" s="489"/>
      <c r="K64" s="489"/>
      <c r="L64" s="489"/>
      <c r="M64" s="489"/>
      <c r="N64" s="489"/>
      <c r="O64" s="490"/>
      <c r="P64" s="489"/>
      <c r="Q64" s="489"/>
      <c r="R64" s="489"/>
      <c r="S64" s="489"/>
      <c r="T64" s="489"/>
      <c r="U64" s="489"/>
      <c r="V64" s="489"/>
      <c r="W64" s="491"/>
      <c r="X64" s="490" t="s">
        <v>134</v>
      </c>
      <c r="Y64" s="489"/>
      <c r="Z64" s="489"/>
      <c r="AA64" s="489"/>
      <c r="AB64" s="489"/>
      <c r="AC64" s="489"/>
      <c r="AD64" s="489"/>
      <c r="AE64" s="489"/>
      <c r="AF64" s="490"/>
      <c r="AG64" s="489"/>
      <c r="AH64" s="489"/>
      <c r="AI64" s="489"/>
      <c r="AJ64" s="489"/>
      <c r="AK64" s="489"/>
      <c r="AL64" s="489"/>
      <c r="AM64" s="489"/>
      <c r="AN64" s="489"/>
      <c r="AO64" s="489"/>
      <c r="AP64" s="492"/>
      <c r="AQ64" s="79"/>
      <c r="AR64" s="51"/>
    </row>
    <row r="65" spans="3:42" ht="13.5" customHeight="1" x14ac:dyDescent="0.2">
      <c r="C65" s="45"/>
      <c r="D65" s="46"/>
      <c r="E65" s="46"/>
      <c r="F65" s="46"/>
      <c r="G65" s="46"/>
      <c r="H65" s="46"/>
      <c r="I65" s="46"/>
      <c r="J65" s="46"/>
      <c r="K65" s="46"/>
      <c r="L65" s="46"/>
      <c r="M65" s="46"/>
      <c r="N65" s="47"/>
      <c r="O65" s="47"/>
      <c r="P65" s="47"/>
      <c r="Q65" s="47"/>
      <c r="R65" s="47"/>
      <c r="S65" s="47"/>
      <c r="T65" s="47"/>
      <c r="U65" s="47"/>
      <c r="V65" s="47"/>
      <c r="W65" s="47"/>
      <c r="X65" s="48"/>
      <c r="Y65" s="48"/>
      <c r="Z65" s="48"/>
      <c r="AA65" s="48"/>
      <c r="AB65" s="48"/>
      <c r="AC65" s="48"/>
      <c r="AD65" s="48"/>
      <c r="AE65" s="48"/>
      <c r="AF65" s="48"/>
      <c r="AG65" s="48"/>
      <c r="AH65" s="49"/>
      <c r="AI65" s="49"/>
      <c r="AJ65" s="49"/>
      <c r="AK65" s="49"/>
      <c r="AL65" s="49"/>
      <c r="AM65" s="49"/>
      <c r="AN65" s="49"/>
      <c r="AO65" s="49"/>
      <c r="AP65" s="49"/>
    </row>
    <row r="66" spans="3:42" ht="12.75" customHeight="1" thickBot="1" x14ac:dyDescent="0.3">
      <c r="C66" s="499" t="s">
        <v>35</v>
      </c>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row>
    <row r="67" spans="3:42" ht="18.75" customHeight="1" x14ac:dyDescent="0.2">
      <c r="C67" s="493" t="s">
        <v>78</v>
      </c>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5"/>
    </row>
    <row r="68" spans="3:42" ht="57.75" customHeight="1" x14ac:dyDescent="0.2">
      <c r="C68" s="496" t="s">
        <v>163</v>
      </c>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8"/>
    </row>
    <row r="69" spans="3:42" ht="60.75" customHeight="1" x14ac:dyDescent="0.2">
      <c r="C69" s="496" t="s">
        <v>157</v>
      </c>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8"/>
    </row>
    <row r="70" spans="3:42" ht="34.5" customHeight="1" x14ac:dyDescent="0.2">
      <c r="C70" s="496" t="s">
        <v>158</v>
      </c>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8"/>
    </row>
    <row r="71" spans="3:42" ht="30.75" customHeight="1" x14ac:dyDescent="0.2">
      <c r="C71" s="84"/>
      <c r="D71" s="500" t="s">
        <v>79</v>
      </c>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2"/>
    </row>
    <row r="72" spans="3:42" ht="30.6" customHeight="1" x14ac:dyDescent="0.2">
      <c r="C72" s="84"/>
      <c r="D72" s="500" t="s">
        <v>63</v>
      </c>
      <c r="E72" s="501"/>
      <c r="F72" s="501"/>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2"/>
    </row>
    <row r="73" spans="3:42" ht="29.25" customHeight="1" x14ac:dyDescent="0.2">
      <c r="C73" s="84"/>
      <c r="D73" s="500" t="s">
        <v>164</v>
      </c>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2"/>
    </row>
    <row r="74" spans="3:42" ht="34.5" customHeight="1" x14ac:dyDescent="0.2">
      <c r="C74" s="84"/>
      <c r="D74" s="503" t="s">
        <v>159</v>
      </c>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5"/>
    </row>
    <row r="75" spans="3:42" ht="34.5" customHeight="1" x14ac:dyDescent="0.2">
      <c r="C75" s="496" t="s">
        <v>142</v>
      </c>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8"/>
    </row>
    <row r="76" spans="3:42" ht="44.25" customHeight="1" x14ac:dyDescent="0.2">
      <c r="C76" s="496" t="s">
        <v>160</v>
      </c>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8"/>
    </row>
    <row r="77" spans="3:42" ht="46.5" customHeight="1" x14ac:dyDescent="0.2">
      <c r="C77" s="519" t="s">
        <v>161</v>
      </c>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1"/>
    </row>
    <row r="78" spans="3:42" ht="36" customHeight="1" x14ac:dyDescent="0.2">
      <c r="C78" s="496" t="s">
        <v>162</v>
      </c>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8"/>
    </row>
    <row r="79" spans="3:42" ht="33.75" customHeight="1" thickBot="1" x14ac:dyDescent="0.25">
      <c r="C79" s="522" t="s">
        <v>143</v>
      </c>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4"/>
    </row>
    <row r="80" spans="3:42" ht="9" customHeight="1" x14ac:dyDescent="0.2"/>
    <row r="81" spans="2:43" ht="12.75" customHeight="1" thickBot="1" x14ac:dyDescent="0.25">
      <c r="B81" s="6"/>
      <c r="C81" s="33" t="s">
        <v>42</v>
      </c>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3"/>
    </row>
    <row r="82" spans="2:43" ht="15" customHeight="1" thickBot="1" x14ac:dyDescent="0.25">
      <c r="B82" s="35"/>
      <c r="C82" s="525" t="s">
        <v>36</v>
      </c>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7"/>
      <c r="AQ82" s="35"/>
    </row>
    <row r="83" spans="2:43" ht="11.25" customHeight="1" x14ac:dyDescent="0.2">
      <c r="B83" s="35"/>
      <c r="C83" s="528" t="s">
        <v>120</v>
      </c>
      <c r="D83" s="529"/>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29"/>
      <c r="AL83" s="529"/>
      <c r="AM83" s="529"/>
      <c r="AN83" s="529"/>
      <c r="AO83" s="529"/>
      <c r="AP83" s="530"/>
      <c r="AQ83" s="35"/>
    </row>
    <row r="84" spans="2:43" ht="8.25" customHeight="1" x14ac:dyDescent="0.2">
      <c r="B84" s="35"/>
      <c r="C84" s="531"/>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3"/>
      <c r="AQ84" s="35"/>
    </row>
    <row r="85" spans="2:43" ht="11.25" customHeight="1" thickBot="1" x14ac:dyDescent="0.25">
      <c r="B85" s="35"/>
      <c r="C85" s="534"/>
      <c r="D85" s="535"/>
      <c r="E85" s="535"/>
      <c r="F85" s="535"/>
      <c r="G85" s="535"/>
      <c r="H85" s="535"/>
      <c r="I85" s="535"/>
      <c r="J85" s="535"/>
      <c r="K85" s="535"/>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6"/>
      <c r="AQ85" s="35"/>
    </row>
    <row r="86" spans="2:43" ht="12" customHeight="1" thickBot="1" x14ac:dyDescent="0.25">
      <c r="B86" s="35"/>
      <c r="C86" s="525" t="s">
        <v>37</v>
      </c>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7"/>
      <c r="AQ86" s="35"/>
    </row>
    <row r="87" spans="2:43" ht="30" customHeight="1" thickBot="1" x14ac:dyDescent="0.25">
      <c r="B87" s="35"/>
      <c r="C87" s="537" t="s">
        <v>165</v>
      </c>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9"/>
      <c r="AQ87" s="35"/>
    </row>
    <row r="88" spans="2:43" ht="17.25" customHeight="1" x14ac:dyDescent="0.2">
      <c r="B88" s="35"/>
      <c r="C88" s="540" t="s">
        <v>115</v>
      </c>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2"/>
      <c r="AQ88" s="35"/>
    </row>
    <row r="89" spans="2:43" ht="24" customHeight="1" x14ac:dyDescent="0.2">
      <c r="B89" s="35"/>
      <c r="C89" s="94">
        <v>1</v>
      </c>
      <c r="D89" s="543" t="s">
        <v>49</v>
      </c>
      <c r="E89" s="544"/>
      <c r="F89" s="544"/>
      <c r="G89" s="544"/>
      <c r="H89" s="544"/>
      <c r="I89" s="544"/>
      <c r="J89" s="544"/>
      <c r="K89" s="544"/>
      <c r="L89" s="544"/>
      <c r="M89" s="544"/>
      <c r="N89" s="544"/>
      <c r="O89" s="544"/>
      <c r="P89" s="544"/>
      <c r="Q89" s="545"/>
      <c r="R89" s="546"/>
      <c r="S89" s="547"/>
      <c r="T89" s="547"/>
      <c r="U89" s="547"/>
      <c r="V89" s="547"/>
      <c r="W89" s="548"/>
      <c r="X89" s="543" t="s">
        <v>50</v>
      </c>
      <c r="Y89" s="544"/>
      <c r="Z89" s="544"/>
      <c r="AA89" s="544"/>
      <c r="AB89" s="544"/>
      <c r="AC89" s="544"/>
      <c r="AD89" s="544"/>
      <c r="AE89" s="544"/>
      <c r="AF89" s="544"/>
      <c r="AG89" s="545"/>
      <c r="AH89" s="549"/>
      <c r="AI89" s="550"/>
      <c r="AJ89" s="550"/>
      <c r="AK89" s="550"/>
      <c r="AL89" s="550"/>
      <c r="AM89" s="550"/>
      <c r="AN89" s="550"/>
      <c r="AO89" s="550"/>
      <c r="AP89" s="551"/>
      <c r="AQ89" s="35"/>
    </row>
    <row r="90" spans="2:43" ht="21.75" customHeight="1" thickBot="1" x14ac:dyDescent="0.25">
      <c r="B90" s="35"/>
      <c r="C90" s="95">
        <v>2</v>
      </c>
      <c r="D90" s="552" t="s">
        <v>49</v>
      </c>
      <c r="E90" s="553"/>
      <c r="F90" s="553"/>
      <c r="G90" s="553"/>
      <c r="H90" s="553"/>
      <c r="I90" s="553"/>
      <c r="J90" s="553"/>
      <c r="K90" s="553"/>
      <c r="L90" s="553"/>
      <c r="M90" s="553"/>
      <c r="N90" s="553"/>
      <c r="O90" s="553"/>
      <c r="P90" s="553"/>
      <c r="Q90" s="554"/>
      <c r="R90" s="555"/>
      <c r="S90" s="556"/>
      <c r="T90" s="556"/>
      <c r="U90" s="556"/>
      <c r="V90" s="556"/>
      <c r="W90" s="557"/>
      <c r="X90" s="552" t="s">
        <v>50</v>
      </c>
      <c r="Y90" s="553"/>
      <c r="Z90" s="553"/>
      <c r="AA90" s="553"/>
      <c r="AB90" s="553"/>
      <c r="AC90" s="553"/>
      <c r="AD90" s="553"/>
      <c r="AE90" s="553"/>
      <c r="AF90" s="553"/>
      <c r="AG90" s="554"/>
      <c r="AH90" s="558"/>
      <c r="AI90" s="559"/>
      <c r="AJ90" s="559"/>
      <c r="AK90" s="559"/>
      <c r="AL90" s="559"/>
      <c r="AM90" s="559"/>
      <c r="AN90" s="559"/>
      <c r="AO90" s="559"/>
      <c r="AP90" s="560"/>
      <c r="AQ90" s="35"/>
    </row>
    <row r="91" spans="2:43" ht="9" customHeight="1" thickBot="1" x14ac:dyDescent="0.25">
      <c r="B91" s="35"/>
      <c r="C91" s="36"/>
      <c r="D91" s="54"/>
      <c r="E91" s="55"/>
      <c r="F91" s="55"/>
      <c r="G91" s="55"/>
      <c r="H91" s="55"/>
      <c r="I91" s="55"/>
      <c r="J91" s="55"/>
      <c r="K91" s="55"/>
      <c r="L91" s="55"/>
      <c r="M91" s="55"/>
      <c r="N91" s="55"/>
      <c r="O91" s="55"/>
      <c r="P91" s="55"/>
      <c r="Q91" s="55"/>
      <c r="R91" s="52"/>
      <c r="S91" s="52"/>
      <c r="T91" s="52"/>
      <c r="U91" s="52"/>
      <c r="V91" s="52"/>
      <c r="W91" s="52"/>
      <c r="X91" s="56"/>
      <c r="Y91" s="56"/>
      <c r="Z91" s="56"/>
      <c r="AA91" s="56"/>
      <c r="AB91" s="56"/>
      <c r="AC91" s="56"/>
      <c r="AD91" s="56"/>
      <c r="AE91" s="56"/>
      <c r="AF91" s="56"/>
      <c r="AG91" s="56"/>
      <c r="AH91" s="53"/>
      <c r="AI91" s="53"/>
      <c r="AJ91" s="53"/>
      <c r="AK91" s="53"/>
      <c r="AL91" s="53"/>
      <c r="AM91" s="53"/>
      <c r="AN91" s="53"/>
      <c r="AO91" s="53"/>
      <c r="AP91" s="53"/>
      <c r="AQ91" s="35"/>
    </row>
    <row r="92" spans="2:43" ht="17.25" customHeight="1" thickBot="1" x14ac:dyDescent="0.25">
      <c r="C92" s="196" t="s">
        <v>121</v>
      </c>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8"/>
      <c r="AQ92" s="96"/>
    </row>
    <row r="93" spans="2:43" ht="9" customHeight="1" x14ac:dyDescent="0.2"/>
    <row r="94" spans="2:43" ht="13.5" thickBot="1" x14ac:dyDescent="0.25">
      <c r="C94" s="18" t="s">
        <v>46</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x14ac:dyDescent="0.2">
      <c r="C95" s="1"/>
      <c r="D95" s="25"/>
      <c r="E95" s="26"/>
      <c r="F95" s="26"/>
      <c r="G95" s="26"/>
      <c r="H95" s="26"/>
      <c r="I95" s="26"/>
      <c r="J95" s="26"/>
      <c r="K95" s="26"/>
      <c r="L95" s="26"/>
      <c r="M95" s="26"/>
      <c r="N95" s="26"/>
      <c r="O95" s="26"/>
      <c r="P95" s="26"/>
      <c r="Q95" s="26"/>
      <c r="R95" s="26"/>
      <c r="S95" s="26"/>
      <c r="T95" s="26"/>
      <c r="U95" s="26"/>
      <c r="V95" s="26"/>
      <c r="W95" s="476" t="s">
        <v>3</v>
      </c>
      <c r="X95" s="478"/>
      <c r="Y95" s="476" t="s">
        <v>4</v>
      </c>
      <c r="Z95" s="477"/>
      <c r="AA95" s="476" t="s">
        <v>8</v>
      </c>
      <c r="AB95" s="478"/>
      <c r="AC95" s="478"/>
      <c r="AD95" s="478"/>
      <c r="AE95" s="478"/>
      <c r="AF95" s="478"/>
      <c r="AG95" s="478"/>
      <c r="AH95" s="478"/>
      <c r="AI95" s="478"/>
      <c r="AJ95" s="478"/>
      <c r="AK95" s="478"/>
      <c r="AL95" s="478"/>
      <c r="AM95" s="478"/>
      <c r="AN95" s="478"/>
      <c r="AO95" s="478"/>
      <c r="AP95" s="479"/>
    </row>
    <row r="96" spans="2:43" x14ac:dyDescent="0.2">
      <c r="C96" s="480" t="s">
        <v>23</v>
      </c>
      <c r="D96" s="481"/>
      <c r="E96" s="481"/>
      <c r="F96" s="481"/>
      <c r="G96" s="481"/>
      <c r="H96" s="481"/>
      <c r="I96" s="481"/>
      <c r="J96" s="481"/>
      <c r="K96" s="481"/>
      <c r="L96" s="481"/>
      <c r="M96" s="481"/>
      <c r="N96" s="481"/>
      <c r="O96" s="481"/>
      <c r="P96" s="481"/>
      <c r="Q96" s="481"/>
      <c r="R96" s="481"/>
      <c r="S96" s="481"/>
      <c r="T96" s="481"/>
      <c r="U96" s="481"/>
      <c r="V96" s="481"/>
      <c r="W96" s="482"/>
      <c r="X96" s="483"/>
      <c r="Y96" s="484"/>
      <c r="Z96" s="485"/>
      <c r="AA96" s="484"/>
      <c r="AB96" s="486"/>
      <c r="AC96" s="486"/>
      <c r="AD96" s="486"/>
      <c r="AE96" s="486"/>
      <c r="AF96" s="486"/>
      <c r="AG96" s="486"/>
      <c r="AH96" s="486"/>
      <c r="AI96" s="486"/>
      <c r="AJ96" s="486"/>
      <c r="AK96" s="486"/>
      <c r="AL96" s="486"/>
      <c r="AM96" s="486"/>
      <c r="AN96" s="486"/>
      <c r="AO96" s="486"/>
      <c r="AP96" s="487"/>
    </row>
    <row r="97" spans="3:49" x14ac:dyDescent="0.2">
      <c r="C97" s="480" t="s">
        <v>24</v>
      </c>
      <c r="D97" s="481"/>
      <c r="E97" s="481"/>
      <c r="F97" s="481"/>
      <c r="G97" s="481"/>
      <c r="H97" s="481"/>
      <c r="I97" s="481"/>
      <c r="J97" s="481"/>
      <c r="K97" s="481"/>
      <c r="L97" s="481"/>
      <c r="M97" s="481"/>
      <c r="N97" s="481"/>
      <c r="O97" s="481"/>
      <c r="P97" s="481"/>
      <c r="Q97" s="481"/>
      <c r="R97" s="481"/>
      <c r="S97" s="481"/>
      <c r="T97" s="481"/>
      <c r="U97" s="481"/>
      <c r="V97" s="481"/>
      <c r="W97" s="482"/>
      <c r="X97" s="483"/>
      <c r="Y97" s="484"/>
      <c r="Z97" s="485"/>
      <c r="AA97" s="484"/>
      <c r="AB97" s="486"/>
      <c r="AC97" s="486"/>
      <c r="AD97" s="486"/>
      <c r="AE97" s="486"/>
      <c r="AF97" s="486"/>
      <c r="AG97" s="486"/>
      <c r="AH97" s="486"/>
      <c r="AI97" s="486"/>
      <c r="AJ97" s="486"/>
      <c r="AK97" s="486"/>
      <c r="AL97" s="486"/>
      <c r="AM97" s="486"/>
      <c r="AN97" s="486"/>
      <c r="AO97" s="486"/>
      <c r="AP97" s="487"/>
    </row>
    <row r="98" spans="3:49" ht="13.5" thickBot="1" x14ac:dyDescent="0.25">
      <c r="C98" s="450" t="s">
        <v>25</v>
      </c>
      <c r="D98" s="451"/>
      <c r="E98" s="451"/>
      <c r="F98" s="451"/>
      <c r="G98" s="451"/>
      <c r="H98" s="451"/>
      <c r="I98" s="451"/>
      <c r="J98" s="451"/>
      <c r="K98" s="451"/>
      <c r="L98" s="451"/>
      <c r="M98" s="451"/>
      <c r="N98" s="451"/>
      <c r="O98" s="451"/>
      <c r="P98" s="451"/>
      <c r="Q98" s="451"/>
      <c r="R98" s="451"/>
      <c r="S98" s="451"/>
      <c r="T98" s="451"/>
      <c r="U98" s="451"/>
      <c r="V98" s="451"/>
      <c r="W98" s="452"/>
      <c r="X98" s="453"/>
      <c r="Y98" s="454"/>
      <c r="Z98" s="455"/>
      <c r="AA98" s="454"/>
      <c r="AB98" s="456"/>
      <c r="AC98" s="456"/>
      <c r="AD98" s="456"/>
      <c r="AE98" s="456"/>
      <c r="AF98" s="456"/>
      <c r="AG98" s="456"/>
      <c r="AH98" s="456"/>
      <c r="AI98" s="456"/>
      <c r="AJ98" s="456"/>
      <c r="AK98" s="456"/>
      <c r="AL98" s="456"/>
      <c r="AM98" s="456"/>
      <c r="AN98" s="456"/>
      <c r="AO98" s="456"/>
      <c r="AP98" s="457"/>
    </row>
    <row r="99" spans="3:49" ht="9" customHeight="1" x14ac:dyDescent="0.2">
      <c r="C99" s="15"/>
      <c r="D99" s="15"/>
      <c r="E99" s="15"/>
      <c r="F99" s="15"/>
      <c r="G99" s="15"/>
      <c r="H99" s="15"/>
      <c r="I99" s="15"/>
      <c r="J99" s="15"/>
      <c r="K99" s="15"/>
      <c r="L99" s="15"/>
      <c r="M99" s="15"/>
      <c r="N99" s="15"/>
      <c r="O99" s="15"/>
      <c r="P99" s="15"/>
      <c r="Q99" s="69"/>
      <c r="R99" s="69"/>
      <c r="S99" s="69"/>
      <c r="T99" s="69"/>
      <c r="U99" s="69"/>
      <c r="V99" s="69"/>
      <c r="W99" s="69"/>
      <c r="X99" s="15"/>
      <c r="Y99" s="15"/>
      <c r="Z99" s="15"/>
      <c r="AA99" s="15"/>
      <c r="AB99" s="15"/>
      <c r="AC99" s="15"/>
      <c r="AD99" s="15"/>
      <c r="AE99" s="15"/>
      <c r="AF99" s="15"/>
      <c r="AG99" s="15"/>
      <c r="AH99" s="15"/>
      <c r="AI99" s="15"/>
      <c r="AJ99" s="15"/>
      <c r="AK99" s="15"/>
      <c r="AL99" s="15"/>
      <c r="AM99" s="15"/>
      <c r="AN99" s="15"/>
      <c r="AO99" s="15"/>
      <c r="AP99" s="15"/>
    </row>
    <row r="100" spans="3:49" x14ac:dyDescent="0.2">
      <c r="C100" s="18" t="s">
        <v>104</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9" ht="8.25" customHeight="1" thickBot="1" x14ac:dyDescent="0.25">
      <c r="C101" s="458"/>
      <c r="D101" s="45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9" ht="12.75" customHeight="1" x14ac:dyDescent="0.2">
      <c r="C102" s="459" t="s">
        <v>9</v>
      </c>
      <c r="D102" s="460"/>
      <c r="E102" s="460"/>
      <c r="F102" s="460"/>
      <c r="G102" s="460"/>
      <c r="H102" s="460"/>
      <c r="I102" s="461"/>
      <c r="J102" s="327" t="s">
        <v>80</v>
      </c>
      <c r="K102" s="465"/>
      <c r="L102" s="465"/>
      <c r="M102" s="465"/>
      <c r="N102" s="465"/>
      <c r="O102" s="466"/>
      <c r="P102" s="306" t="s">
        <v>81</v>
      </c>
      <c r="Q102" s="306"/>
      <c r="R102" s="306"/>
      <c r="S102" s="306"/>
      <c r="T102" s="306"/>
      <c r="U102" s="306"/>
      <c r="V102" s="306"/>
      <c r="W102" s="306" t="s">
        <v>82</v>
      </c>
      <c r="X102" s="306"/>
      <c r="Y102" s="306"/>
      <c r="Z102" s="306"/>
      <c r="AA102" s="306"/>
      <c r="AB102" s="306"/>
      <c r="AC102" s="470" t="s">
        <v>118</v>
      </c>
      <c r="AD102" s="471"/>
      <c r="AE102" s="471"/>
      <c r="AF102" s="471"/>
      <c r="AG102" s="471"/>
      <c r="AH102" s="471"/>
      <c r="AI102" s="472"/>
      <c r="AJ102" s="327" t="s">
        <v>83</v>
      </c>
      <c r="AK102" s="328"/>
      <c r="AL102" s="328"/>
      <c r="AM102" s="328"/>
      <c r="AN102" s="328"/>
      <c r="AO102" s="328"/>
      <c r="AP102" s="329"/>
    </row>
    <row r="103" spans="3:49" x14ac:dyDescent="0.2">
      <c r="C103" s="462"/>
      <c r="D103" s="463"/>
      <c r="E103" s="463"/>
      <c r="F103" s="463"/>
      <c r="G103" s="463"/>
      <c r="H103" s="463"/>
      <c r="I103" s="464"/>
      <c r="J103" s="467"/>
      <c r="K103" s="468"/>
      <c r="L103" s="468"/>
      <c r="M103" s="468"/>
      <c r="N103" s="468"/>
      <c r="O103" s="469"/>
      <c r="P103" s="243"/>
      <c r="Q103" s="243"/>
      <c r="R103" s="243"/>
      <c r="S103" s="243"/>
      <c r="T103" s="243"/>
      <c r="U103" s="243"/>
      <c r="V103" s="243"/>
      <c r="W103" s="243"/>
      <c r="X103" s="243"/>
      <c r="Y103" s="243"/>
      <c r="Z103" s="243"/>
      <c r="AA103" s="243"/>
      <c r="AB103" s="243"/>
      <c r="AC103" s="473"/>
      <c r="AD103" s="474"/>
      <c r="AE103" s="474"/>
      <c r="AF103" s="474"/>
      <c r="AG103" s="474"/>
      <c r="AH103" s="474"/>
      <c r="AI103" s="475"/>
      <c r="AJ103" s="345"/>
      <c r="AK103" s="346"/>
      <c r="AL103" s="346"/>
      <c r="AM103" s="346"/>
      <c r="AN103" s="346"/>
      <c r="AO103" s="346"/>
      <c r="AP103" s="347"/>
    </row>
    <row r="104" spans="3:49" ht="14.25" customHeight="1" x14ac:dyDescent="0.2">
      <c r="C104" s="438"/>
      <c r="D104" s="439"/>
      <c r="E104" s="439"/>
      <c r="F104" s="439"/>
      <c r="G104" s="439"/>
      <c r="H104" s="439"/>
      <c r="I104" s="440"/>
      <c r="J104" s="441"/>
      <c r="K104" s="442"/>
      <c r="L104" s="442"/>
      <c r="M104" s="442"/>
      <c r="N104" s="442"/>
      <c r="O104" s="443"/>
      <c r="P104" s="444"/>
      <c r="Q104" s="445"/>
      <c r="R104" s="445"/>
      <c r="S104" s="445"/>
      <c r="T104" s="445"/>
      <c r="U104" s="445"/>
      <c r="V104" s="446"/>
      <c r="W104" s="420"/>
      <c r="X104" s="421"/>
      <c r="Y104" s="421"/>
      <c r="Z104" s="421"/>
      <c r="AA104" s="421"/>
      <c r="AB104" s="422"/>
      <c r="AC104" s="423">
        <f>IFERROR(0.99985*((W104/J104))+0.0012,0)</f>
        <v>0</v>
      </c>
      <c r="AD104" s="424"/>
      <c r="AE104" s="424"/>
      <c r="AF104" s="424"/>
      <c r="AG104" s="424"/>
      <c r="AH104" s="424"/>
      <c r="AI104" s="425"/>
      <c r="AJ104" s="447"/>
      <c r="AK104" s="448"/>
      <c r="AL104" s="448"/>
      <c r="AM104" s="448"/>
      <c r="AN104" s="448"/>
      <c r="AO104" s="448"/>
      <c r="AP104" s="449"/>
    </row>
    <row r="105" spans="3:49" ht="14.25" customHeight="1" x14ac:dyDescent="0.2">
      <c r="C105" s="438"/>
      <c r="D105" s="439"/>
      <c r="E105" s="439"/>
      <c r="F105" s="439"/>
      <c r="G105" s="439"/>
      <c r="H105" s="439"/>
      <c r="I105" s="440"/>
      <c r="J105" s="441"/>
      <c r="K105" s="442"/>
      <c r="L105" s="442"/>
      <c r="M105" s="442"/>
      <c r="N105" s="442"/>
      <c r="O105" s="443"/>
      <c r="P105" s="444"/>
      <c r="Q105" s="445"/>
      <c r="R105" s="445"/>
      <c r="S105" s="445"/>
      <c r="T105" s="445"/>
      <c r="U105" s="445"/>
      <c r="V105" s="446"/>
      <c r="W105" s="420"/>
      <c r="X105" s="421"/>
      <c r="Y105" s="421"/>
      <c r="Z105" s="421"/>
      <c r="AA105" s="421"/>
      <c r="AB105" s="422"/>
      <c r="AC105" s="423">
        <f t="shared" ref="AC105:AC108" si="0">IFERROR(0.99985*((W105/J105))+0.0012,0)</f>
        <v>0</v>
      </c>
      <c r="AD105" s="424"/>
      <c r="AE105" s="424"/>
      <c r="AF105" s="424"/>
      <c r="AG105" s="424"/>
      <c r="AH105" s="424"/>
      <c r="AI105" s="425"/>
      <c r="AJ105" s="447"/>
      <c r="AK105" s="448"/>
      <c r="AL105" s="448"/>
      <c r="AM105" s="448"/>
      <c r="AN105" s="448"/>
      <c r="AO105" s="448"/>
      <c r="AP105" s="449"/>
    </row>
    <row r="106" spans="3:49" ht="14.25" customHeight="1" x14ac:dyDescent="0.2">
      <c r="C106" s="438"/>
      <c r="D106" s="439"/>
      <c r="E106" s="439"/>
      <c r="F106" s="439"/>
      <c r="G106" s="439"/>
      <c r="H106" s="439"/>
      <c r="I106" s="440"/>
      <c r="J106" s="441"/>
      <c r="K106" s="442"/>
      <c r="L106" s="442"/>
      <c r="M106" s="442"/>
      <c r="N106" s="442"/>
      <c r="O106" s="443"/>
      <c r="P106" s="444"/>
      <c r="Q106" s="445"/>
      <c r="R106" s="445"/>
      <c r="S106" s="445"/>
      <c r="T106" s="445"/>
      <c r="U106" s="445"/>
      <c r="V106" s="446"/>
      <c r="W106" s="420"/>
      <c r="X106" s="421"/>
      <c r="Y106" s="421"/>
      <c r="Z106" s="421"/>
      <c r="AA106" s="421"/>
      <c r="AB106" s="422"/>
      <c r="AC106" s="423">
        <f t="shared" si="0"/>
        <v>0</v>
      </c>
      <c r="AD106" s="424"/>
      <c r="AE106" s="424"/>
      <c r="AF106" s="424"/>
      <c r="AG106" s="424"/>
      <c r="AH106" s="424"/>
      <c r="AI106" s="425"/>
      <c r="AJ106" s="447"/>
      <c r="AK106" s="448"/>
      <c r="AL106" s="448"/>
      <c r="AM106" s="448"/>
      <c r="AN106" s="448"/>
      <c r="AO106" s="448"/>
      <c r="AP106" s="449"/>
    </row>
    <row r="107" spans="3:49" ht="14.25" customHeight="1" x14ac:dyDescent="0.2">
      <c r="C107" s="438"/>
      <c r="D107" s="439"/>
      <c r="E107" s="439"/>
      <c r="F107" s="439"/>
      <c r="G107" s="439"/>
      <c r="H107" s="439"/>
      <c r="I107" s="440"/>
      <c r="J107" s="441"/>
      <c r="K107" s="442"/>
      <c r="L107" s="442"/>
      <c r="M107" s="442"/>
      <c r="N107" s="442"/>
      <c r="O107" s="443"/>
      <c r="P107" s="444"/>
      <c r="Q107" s="445"/>
      <c r="R107" s="445"/>
      <c r="S107" s="445"/>
      <c r="T107" s="445"/>
      <c r="U107" s="445"/>
      <c r="V107" s="446"/>
      <c r="W107" s="420"/>
      <c r="X107" s="421"/>
      <c r="Y107" s="421"/>
      <c r="Z107" s="421"/>
      <c r="AA107" s="421"/>
      <c r="AB107" s="422"/>
      <c r="AC107" s="423">
        <f t="shared" si="0"/>
        <v>0</v>
      </c>
      <c r="AD107" s="424"/>
      <c r="AE107" s="424"/>
      <c r="AF107" s="424"/>
      <c r="AG107" s="424"/>
      <c r="AH107" s="424"/>
      <c r="AI107" s="425"/>
      <c r="AJ107" s="447"/>
      <c r="AK107" s="448"/>
      <c r="AL107" s="448"/>
      <c r="AM107" s="448"/>
      <c r="AN107" s="448"/>
      <c r="AO107" s="448"/>
      <c r="AP107" s="449"/>
    </row>
    <row r="108" spans="3:49" ht="14.25" customHeight="1" thickBot="1" x14ac:dyDescent="0.25">
      <c r="C108" s="411"/>
      <c r="D108" s="412"/>
      <c r="E108" s="412"/>
      <c r="F108" s="412"/>
      <c r="G108" s="412"/>
      <c r="H108" s="412"/>
      <c r="I108" s="413"/>
      <c r="J108" s="414"/>
      <c r="K108" s="415"/>
      <c r="L108" s="415"/>
      <c r="M108" s="415"/>
      <c r="N108" s="415"/>
      <c r="O108" s="416"/>
      <c r="P108" s="417"/>
      <c r="Q108" s="418"/>
      <c r="R108" s="418"/>
      <c r="S108" s="418"/>
      <c r="T108" s="418"/>
      <c r="U108" s="418"/>
      <c r="V108" s="419"/>
      <c r="W108" s="420"/>
      <c r="X108" s="421"/>
      <c r="Y108" s="421"/>
      <c r="Z108" s="421"/>
      <c r="AA108" s="421"/>
      <c r="AB108" s="422"/>
      <c r="AC108" s="423">
        <f t="shared" si="0"/>
        <v>0</v>
      </c>
      <c r="AD108" s="424"/>
      <c r="AE108" s="424"/>
      <c r="AF108" s="424"/>
      <c r="AG108" s="424"/>
      <c r="AH108" s="424"/>
      <c r="AI108" s="425"/>
      <c r="AJ108" s="426"/>
      <c r="AK108" s="427"/>
      <c r="AL108" s="427"/>
      <c r="AM108" s="427"/>
      <c r="AN108" s="427"/>
      <c r="AO108" s="427"/>
      <c r="AP108" s="428"/>
    </row>
    <row r="109" spans="3:49" ht="27.75" customHeight="1" thickBot="1" x14ac:dyDescent="0.25">
      <c r="C109" s="3"/>
      <c r="D109" s="3"/>
      <c r="E109" s="3"/>
      <c r="F109" s="3"/>
      <c r="G109" s="3"/>
      <c r="H109" s="3"/>
      <c r="I109" s="3"/>
      <c r="J109" s="64"/>
      <c r="K109" s="64"/>
      <c r="L109" s="64"/>
      <c r="M109" s="64"/>
      <c r="N109" s="64"/>
      <c r="O109" s="64"/>
      <c r="P109" s="65"/>
      <c r="Q109" s="65"/>
      <c r="R109" s="65"/>
      <c r="S109" s="65"/>
      <c r="T109" s="65"/>
      <c r="U109" s="65"/>
      <c r="V109" s="65"/>
      <c r="W109" s="429" t="s">
        <v>122</v>
      </c>
      <c r="X109" s="430"/>
      <c r="Y109" s="430"/>
      <c r="Z109" s="430"/>
      <c r="AA109" s="430"/>
      <c r="AB109" s="431"/>
      <c r="AC109" s="432">
        <f>+AVERAGE(AC104:AI108)</f>
        <v>0</v>
      </c>
      <c r="AD109" s="433"/>
      <c r="AE109" s="433"/>
      <c r="AF109" s="433"/>
      <c r="AG109" s="433"/>
      <c r="AH109" s="433"/>
      <c r="AI109" s="434"/>
      <c r="AJ109" s="435">
        <f>IFERROR(AVERAGE(AJ104:AP108),0)</f>
        <v>0</v>
      </c>
      <c r="AK109" s="436"/>
      <c r="AL109" s="436"/>
      <c r="AM109" s="436"/>
      <c r="AN109" s="436"/>
      <c r="AO109" s="436"/>
      <c r="AP109" s="437"/>
      <c r="AU109" s="407"/>
      <c r="AV109" s="407"/>
      <c r="AW109" s="407"/>
    </row>
    <row r="110" spans="3:49" ht="9" customHeight="1" x14ac:dyDescent="0.2">
      <c r="C110" s="3"/>
      <c r="D110" s="3"/>
      <c r="E110" s="3"/>
      <c r="F110" s="3"/>
      <c r="G110" s="3"/>
      <c r="H110" s="3"/>
      <c r="I110" s="3"/>
      <c r="J110" s="3"/>
      <c r="K110" s="3"/>
      <c r="L110" s="3"/>
      <c r="M110" s="3"/>
      <c r="N110" s="3"/>
      <c r="O110" s="3"/>
      <c r="P110" s="16"/>
      <c r="Q110" s="16"/>
      <c r="R110" s="16"/>
      <c r="S110" s="16"/>
      <c r="T110" s="16"/>
      <c r="U110" s="16"/>
      <c r="V110" s="16"/>
      <c r="W110" s="4"/>
      <c r="X110" s="4"/>
      <c r="Y110" s="4"/>
      <c r="Z110" s="4"/>
      <c r="AA110" s="4"/>
      <c r="AB110" s="4"/>
      <c r="AC110" s="4"/>
      <c r="AD110" s="4"/>
      <c r="AE110" s="4"/>
      <c r="AF110" s="4"/>
      <c r="AG110" s="4"/>
      <c r="AH110" s="4"/>
      <c r="AI110" s="4"/>
      <c r="AJ110" s="16"/>
      <c r="AK110" s="16"/>
      <c r="AL110" s="16"/>
      <c r="AM110" s="16"/>
      <c r="AN110" s="16"/>
      <c r="AO110" s="16"/>
      <c r="AP110" s="16"/>
    </row>
    <row r="111" spans="3:49" ht="13.5" customHeight="1" thickBot="1" x14ac:dyDescent="0.25">
      <c r="C111" s="18" t="s">
        <v>43</v>
      </c>
      <c r="D111" s="18"/>
      <c r="E111" s="6"/>
      <c r="F111" s="18"/>
      <c r="G111" s="18"/>
      <c r="H111" s="18"/>
      <c r="I111" s="18"/>
      <c r="J111" s="70"/>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8"/>
      <c r="AJ111" s="10"/>
      <c r="AK111" s="10"/>
      <c r="AL111" s="10"/>
      <c r="AM111" s="10"/>
      <c r="AN111" s="10"/>
      <c r="AO111" s="10"/>
      <c r="AP111" s="10"/>
    </row>
    <row r="112" spans="3:49" x14ac:dyDescent="0.2">
      <c r="C112" s="408" t="s">
        <v>6</v>
      </c>
      <c r="D112" s="317"/>
      <c r="E112" s="409" t="s">
        <v>22</v>
      </c>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57"/>
      <c r="AH112" s="17"/>
      <c r="AI112" s="9"/>
      <c r="AJ112" s="11"/>
      <c r="AK112" s="11"/>
      <c r="AL112" s="7"/>
      <c r="AM112" s="11"/>
      <c r="AN112" s="11"/>
      <c r="AO112" s="11"/>
      <c r="AP112" s="11"/>
    </row>
    <row r="113" spans="3:42" ht="9.75" customHeight="1" x14ac:dyDescent="0.2">
      <c r="C113" s="369">
        <v>1</v>
      </c>
      <c r="D113" s="371"/>
      <c r="E113" s="392"/>
      <c r="F113" s="393"/>
      <c r="G113" s="393"/>
      <c r="H113" s="394"/>
      <c r="I113" s="398">
        <v>6</v>
      </c>
      <c r="J113" s="371"/>
      <c r="K113" s="399"/>
      <c r="L113" s="400"/>
      <c r="M113" s="400"/>
      <c r="N113" s="405"/>
      <c r="O113" s="398">
        <v>11</v>
      </c>
      <c r="P113" s="371"/>
      <c r="Q113" s="399"/>
      <c r="R113" s="400"/>
      <c r="S113" s="400"/>
      <c r="T113" s="405"/>
      <c r="U113" s="398">
        <v>16</v>
      </c>
      <c r="V113" s="371"/>
      <c r="W113" s="392"/>
      <c r="X113" s="393"/>
      <c r="Y113" s="393"/>
      <c r="Z113" s="394"/>
      <c r="AA113" s="398">
        <v>21</v>
      </c>
      <c r="AB113" s="371"/>
      <c r="AC113" s="399"/>
      <c r="AD113" s="400"/>
      <c r="AE113" s="400"/>
      <c r="AF113" s="401"/>
      <c r="AG113" s="57"/>
      <c r="AH113" s="17"/>
      <c r="AI113" s="8"/>
      <c r="AJ113" s="10"/>
      <c r="AK113" s="10"/>
      <c r="AL113" s="14"/>
      <c r="AM113" s="10"/>
      <c r="AN113" s="10"/>
      <c r="AO113" s="10"/>
      <c r="AP113" s="10"/>
    </row>
    <row r="114" spans="3:42" ht="9.75" customHeight="1" x14ac:dyDescent="0.2">
      <c r="C114" s="372"/>
      <c r="D114" s="374"/>
      <c r="E114" s="395"/>
      <c r="F114" s="396"/>
      <c r="G114" s="396"/>
      <c r="H114" s="397"/>
      <c r="I114" s="391"/>
      <c r="J114" s="374"/>
      <c r="K114" s="402"/>
      <c r="L114" s="403"/>
      <c r="M114" s="403"/>
      <c r="N114" s="406"/>
      <c r="O114" s="391"/>
      <c r="P114" s="374"/>
      <c r="Q114" s="402"/>
      <c r="R114" s="403"/>
      <c r="S114" s="403"/>
      <c r="T114" s="406"/>
      <c r="U114" s="391"/>
      <c r="V114" s="374"/>
      <c r="W114" s="395"/>
      <c r="X114" s="396"/>
      <c r="Y114" s="396"/>
      <c r="Z114" s="397"/>
      <c r="AA114" s="391"/>
      <c r="AB114" s="374"/>
      <c r="AC114" s="402"/>
      <c r="AD114" s="403"/>
      <c r="AE114" s="403"/>
      <c r="AF114" s="404"/>
      <c r="AG114" s="57"/>
      <c r="AH114" s="17"/>
      <c r="AI114" s="8"/>
      <c r="AJ114" s="10"/>
      <c r="AK114" s="10"/>
      <c r="AL114" s="14"/>
      <c r="AM114" s="10"/>
      <c r="AN114" s="10"/>
      <c r="AO114" s="10"/>
      <c r="AP114" s="10"/>
    </row>
    <row r="115" spans="3:42" ht="9.75" customHeight="1" x14ac:dyDescent="0.2">
      <c r="C115" s="369">
        <v>2</v>
      </c>
      <c r="D115" s="371"/>
      <c r="E115" s="392"/>
      <c r="F115" s="393"/>
      <c r="G115" s="393"/>
      <c r="H115" s="394"/>
      <c r="I115" s="398">
        <v>7</v>
      </c>
      <c r="J115" s="371"/>
      <c r="K115" s="392"/>
      <c r="L115" s="393"/>
      <c r="M115" s="393"/>
      <c r="N115" s="394"/>
      <c r="O115" s="398">
        <v>12</v>
      </c>
      <c r="P115" s="371"/>
      <c r="Q115" s="399"/>
      <c r="R115" s="400"/>
      <c r="S115" s="400"/>
      <c r="T115" s="405"/>
      <c r="U115" s="398">
        <v>17</v>
      </c>
      <c r="V115" s="371"/>
      <c r="W115" s="399"/>
      <c r="X115" s="400"/>
      <c r="Y115" s="400"/>
      <c r="Z115" s="405"/>
      <c r="AA115" s="398">
        <v>22</v>
      </c>
      <c r="AB115" s="371"/>
      <c r="AC115" s="399"/>
      <c r="AD115" s="400"/>
      <c r="AE115" s="400"/>
      <c r="AF115" s="401"/>
      <c r="AG115" s="57"/>
      <c r="AH115" s="17"/>
      <c r="AI115" s="8"/>
      <c r="AJ115" s="10"/>
      <c r="AK115" s="10"/>
      <c r="AL115" s="10"/>
      <c r="AM115" s="10"/>
      <c r="AN115" s="10"/>
      <c r="AO115" s="10"/>
      <c r="AP115" s="10"/>
    </row>
    <row r="116" spans="3:42" ht="9.75" customHeight="1" x14ac:dyDescent="0.2">
      <c r="C116" s="372"/>
      <c r="D116" s="374"/>
      <c r="E116" s="395"/>
      <c r="F116" s="396"/>
      <c r="G116" s="396"/>
      <c r="H116" s="397"/>
      <c r="I116" s="391"/>
      <c r="J116" s="374"/>
      <c r="K116" s="395"/>
      <c r="L116" s="396"/>
      <c r="M116" s="396"/>
      <c r="N116" s="397"/>
      <c r="O116" s="391"/>
      <c r="P116" s="374"/>
      <c r="Q116" s="402"/>
      <c r="R116" s="403"/>
      <c r="S116" s="403"/>
      <c r="T116" s="406"/>
      <c r="U116" s="391"/>
      <c r="V116" s="374"/>
      <c r="W116" s="402"/>
      <c r="X116" s="403"/>
      <c r="Y116" s="403"/>
      <c r="Z116" s="406"/>
      <c r="AA116" s="391"/>
      <c r="AB116" s="374"/>
      <c r="AC116" s="402"/>
      <c r="AD116" s="403"/>
      <c r="AE116" s="403"/>
      <c r="AF116" s="404"/>
      <c r="AG116" s="57"/>
      <c r="AH116" s="17"/>
      <c r="AI116" s="8"/>
      <c r="AJ116" s="10"/>
      <c r="AK116" s="10"/>
      <c r="AL116" s="10"/>
      <c r="AM116" s="10"/>
      <c r="AN116" s="10"/>
      <c r="AO116" s="10"/>
      <c r="AP116" s="10"/>
    </row>
    <row r="117" spans="3:42" ht="9.75" customHeight="1" x14ac:dyDescent="0.2">
      <c r="C117" s="369">
        <v>3</v>
      </c>
      <c r="D117" s="371"/>
      <c r="E117" s="392"/>
      <c r="F117" s="393"/>
      <c r="G117" s="393"/>
      <c r="H117" s="394"/>
      <c r="I117" s="398">
        <v>8</v>
      </c>
      <c r="J117" s="371"/>
      <c r="K117" s="392"/>
      <c r="L117" s="393"/>
      <c r="M117" s="393"/>
      <c r="N117" s="394"/>
      <c r="O117" s="398">
        <v>13</v>
      </c>
      <c r="P117" s="371"/>
      <c r="Q117" s="293"/>
      <c r="R117" s="294"/>
      <c r="S117" s="294"/>
      <c r="T117" s="354"/>
      <c r="U117" s="398">
        <v>18</v>
      </c>
      <c r="V117" s="371"/>
      <c r="W117" s="293"/>
      <c r="X117" s="294"/>
      <c r="Y117" s="294"/>
      <c r="Z117" s="354"/>
      <c r="AA117" s="398">
        <v>23</v>
      </c>
      <c r="AB117" s="371"/>
      <c r="AC117" s="293"/>
      <c r="AD117" s="294"/>
      <c r="AE117" s="294"/>
      <c r="AF117" s="295"/>
      <c r="AG117" s="57"/>
      <c r="AH117" s="17"/>
      <c r="AI117" s="8"/>
      <c r="AJ117" s="10"/>
      <c r="AK117" s="10"/>
      <c r="AL117" s="10"/>
      <c r="AM117" s="10"/>
      <c r="AN117" s="10"/>
      <c r="AO117" s="10"/>
      <c r="AP117" s="10"/>
    </row>
    <row r="118" spans="3:42" ht="9.75" customHeight="1" x14ac:dyDescent="0.2">
      <c r="C118" s="372"/>
      <c r="D118" s="374"/>
      <c r="E118" s="395"/>
      <c r="F118" s="396"/>
      <c r="G118" s="396"/>
      <c r="H118" s="397"/>
      <c r="I118" s="391"/>
      <c r="J118" s="374"/>
      <c r="K118" s="395"/>
      <c r="L118" s="396"/>
      <c r="M118" s="396"/>
      <c r="N118" s="397"/>
      <c r="O118" s="391"/>
      <c r="P118" s="374"/>
      <c r="Q118" s="345"/>
      <c r="R118" s="346"/>
      <c r="S118" s="346"/>
      <c r="T118" s="358"/>
      <c r="U118" s="391"/>
      <c r="V118" s="374"/>
      <c r="W118" s="345"/>
      <c r="X118" s="346"/>
      <c r="Y118" s="346"/>
      <c r="Z118" s="358"/>
      <c r="AA118" s="391"/>
      <c r="AB118" s="374"/>
      <c r="AC118" s="345"/>
      <c r="AD118" s="346"/>
      <c r="AE118" s="346"/>
      <c r="AF118" s="347"/>
      <c r="AG118" s="57"/>
      <c r="AH118" s="17"/>
      <c r="AI118" s="8"/>
      <c r="AJ118" s="10"/>
      <c r="AK118" s="10"/>
      <c r="AL118" s="10"/>
      <c r="AM118" s="10"/>
      <c r="AN118" s="10"/>
      <c r="AO118" s="10"/>
      <c r="AP118" s="10"/>
    </row>
    <row r="119" spans="3:42" ht="9.75" customHeight="1" x14ac:dyDescent="0.2">
      <c r="C119" s="369">
        <v>4</v>
      </c>
      <c r="D119" s="371"/>
      <c r="E119" s="392"/>
      <c r="F119" s="393"/>
      <c r="G119" s="393"/>
      <c r="H119" s="394"/>
      <c r="I119" s="398">
        <v>9</v>
      </c>
      <c r="J119" s="371"/>
      <c r="K119" s="392"/>
      <c r="L119" s="393"/>
      <c r="M119" s="393"/>
      <c r="N119" s="394"/>
      <c r="O119" s="398">
        <v>14</v>
      </c>
      <c r="P119" s="371"/>
      <c r="Q119" s="293"/>
      <c r="R119" s="294"/>
      <c r="S119" s="294"/>
      <c r="T119" s="354"/>
      <c r="U119" s="398">
        <v>19</v>
      </c>
      <c r="V119" s="371"/>
      <c r="W119" s="293"/>
      <c r="X119" s="294"/>
      <c r="Y119" s="294"/>
      <c r="Z119" s="354"/>
      <c r="AA119" s="398">
        <v>24</v>
      </c>
      <c r="AB119" s="371"/>
      <c r="AC119" s="293"/>
      <c r="AD119" s="294"/>
      <c r="AE119" s="294"/>
      <c r="AF119" s="295"/>
      <c r="AG119" s="57"/>
      <c r="AH119" s="17"/>
      <c r="AI119" s="8"/>
      <c r="AJ119" s="10"/>
      <c r="AK119" s="10"/>
      <c r="AL119" s="10"/>
      <c r="AM119" s="10"/>
      <c r="AN119" s="10"/>
      <c r="AO119" s="10"/>
      <c r="AP119" s="10"/>
    </row>
    <row r="120" spans="3:42" ht="9.75" customHeight="1" x14ac:dyDescent="0.2">
      <c r="C120" s="372"/>
      <c r="D120" s="374"/>
      <c r="E120" s="395"/>
      <c r="F120" s="396"/>
      <c r="G120" s="396"/>
      <c r="H120" s="397"/>
      <c r="I120" s="391"/>
      <c r="J120" s="374"/>
      <c r="K120" s="395"/>
      <c r="L120" s="396"/>
      <c r="M120" s="396"/>
      <c r="N120" s="397"/>
      <c r="O120" s="391"/>
      <c r="P120" s="374"/>
      <c r="Q120" s="345"/>
      <c r="R120" s="346"/>
      <c r="S120" s="346"/>
      <c r="T120" s="358"/>
      <c r="U120" s="391"/>
      <c r="V120" s="374"/>
      <c r="W120" s="345"/>
      <c r="X120" s="346"/>
      <c r="Y120" s="346"/>
      <c r="Z120" s="358"/>
      <c r="AA120" s="391"/>
      <c r="AB120" s="374"/>
      <c r="AC120" s="345"/>
      <c r="AD120" s="346"/>
      <c r="AE120" s="346"/>
      <c r="AF120" s="347"/>
      <c r="AG120" s="57"/>
      <c r="AH120" s="17"/>
      <c r="AI120" s="8"/>
      <c r="AJ120" s="10"/>
      <c r="AK120" s="10"/>
      <c r="AL120" s="10"/>
      <c r="AM120" s="10"/>
      <c r="AN120" s="10"/>
      <c r="AO120" s="10"/>
      <c r="AP120" s="10"/>
    </row>
    <row r="121" spans="3:42" ht="9.75" customHeight="1" x14ac:dyDescent="0.2">
      <c r="C121" s="369">
        <v>5</v>
      </c>
      <c r="D121" s="371"/>
      <c r="E121" s="392"/>
      <c r="F121" s="393"/>
      <c r="G121" s="393"/>
      <c r="H121" s="394"/>
      <c r="I121" s="398">
        <v>10</v>
      </c>
      <c r="J121" s="371"/>
      <c r="K121" s="392"/>
      <c r="L121" s="393"/>
      <c r="M121" s="393"/>
      <c r="N121" s="394"/>
      <c r="O121" s="398">
        <v>15</v>
      </c>
      <c r="P121" s="371"/>
      <c r="Q121" s="293"/>
      <c r="R121" s="294"/>
      <c r="S121" s="294"/>
      <c r="T121" s="354"/>
      <c r="U121" s="398">
        <v>20</v>
      </c>
      <c r="V121" s="371"/>
      <c r="W121" s="293"/>
      <c r="X121" s="294"/>
      <c r="Y121" s="294"/>
      <c r="Z121" s="354"/>
      <c r="AA121" s="398">
        <v>25</v>
      </c>
      <c r="AB121" s="371"/>
      <c r="AC121" s="293"/>
      <c r="AD121" s="294"/>
      <c r="AE121" s="294"/>
      <c r="AF121" s="295"/>
      <c r="AG121" s="57"/>
      <c r="AH121" s="17"/>
      <c r="AI121" s="8"/>
      <c r="AJ121" s="10"/>
      <c r="AK121" s="10"/>
      <c r="AL121" s="10"/>
      <c r="AM121" s="10"/>
      <c r="AN121" s="10"/>
      <c r="AO121" s="10"/>
      <c r="AP121" s="10"/>
    </row>
    <row r="122" spans="3:42" ht="9.75" customHeight="1" x14ac:dyDescent="0.2">
      <c r="C122" s="372"/>
      <c r="D122" s="374"/>
      <c r="E122" s="395"/>
      <c r="F122" s="396"/>
      <c r="G122" s="396"/>
      <c r="H122" s="397"/>
      <c r="I122" s="391"/>
      <c r="J122" s="374"/>
      <c r="K122" s="395"/>
      <c r="L122" s="396"/>
      <c r="M122" s="396"/>
      <c r="N122" s="397"/>
      <c r="O122" s="391"/>
      <c r="P122" s="374"/>
      <c r="Q122" s="345"/>
      <c r="R122" s="346"/>
      <c r="S122" s="346"/>
      <c r="T122" s="358"/>
      <c r="U122" s="391"/>
      <c r="V122" s="374"/>
      <c r="W122" s="345"/>
      <c r="X122" s="346"/>
      <c r="Y122" s="346"/>
      <c r="Z122" s="358"/>
      <c r="AA122" s="391"/>
      <c r="AB122" s="374"/>
      <c r="AC122" s="345"/>
      <c r="AD122" s="346"/>
      <c r="AE122" s="346"/>
      <c r="AF122" s="347"/>
      <c r="AG122" s="57"/>
      <c r="AH122" s="17"/>
      <c r="AI122" s="8"/>
      <c r="AJ122" s="10"/>
      <c r="AK122" s="10"/>
      <c r="AL122" s="10"/>
      <c r="AM122" s="10"/>
      <c r="AN122" s="10"/>
      <c r="AO122" s="10"/>
      <c r="AP122" s="10"/>
    </row>
    <row r="123" spans="3:42" ht="9.75" customHeight="1" x14ac:dyDescent="0.2">
      <c r="C123" s="369" t="s">
        <v>18</v>
      </c>
      <c r="D123" s="370"/>
      <c r="E123" s="370"/>
      <c r="F123" s="370"/>
      <c r="G123" s="370"/>
      <c r="H123" s="370"/>
      <c r="I123" s="370"/>
      <c r="J123" s="371"/>
      <c r="K123" s="375">
        <f>IFERROR(AVERAGE(E113:H122,K113:N122),0)</f>
        <v>0</v>
      </c>
      <c r="L123" s="376"/>
      <c r="M123" s="376"/>
      <c r="N123" s="377"/>
      <c r="O123" s="349" t="s">
        <v>20</v>
      </c>
      <c r="P123" s="349"/>
      <c r="Q123" s="349"/>
      <c r="R123" s="349"/>
      <c r="S123" s="349"/>
      <c r="T123" s="349"/>
      <c r="U123" s="349"/>
      <c r="V123" s="349"/>
      <c r="W123" s="349"/>
      <c r="X123" s="349"/>
      <c r="Y123" s="349"/>
      <c r="Z123" s="349"/>
      <c r="AA123" s="349"/>
      <c r="AB123" s="349"/>
      <c r="AC123" s="375">
        <f>IFERROR(AVERAGE(W113:Z122,AC113:AF122,Q113:T122,K113:N122,E113:H122),0)</f>
        <v>0</v>
      </c>
      <c r="AD123" s="376"/>
      <c r="AE123" s="376"/>
      <c r="AF123" s="377"/>
      <c r="AG123" s="57"/>
      <c r="AH123" s="17"/>
      <c r="AI123" s="8"/>
      <c r="AJ123" s="10"/>
      <c r="AK123" s="10"/>
      <c r="AL123" s="10"/>
      <c r="AM123" s="10"/>
      <c r="AN123" s="10"/>
      <c r="AO123" s="10"/>
      <c r="AP123" s="10"/>
    </row>
    <row r="124" spans="3:42" ht="9.75" customHeight="1" x14ac:dyDescent="0.2">
      <c r="C124" s="372"/>
      <c r="D124" s="373"/>
      <c r="E124" s="373"/>
      <c r="F124" s="373"/>
      <c r="G124" s="373"/>
      <c r="H124" s="373"/>
      <c r="I124" s="373"/>
      <c r="J124" s="374"/>
      <c r="K124" s="378"/>
      <c r="L124" s="379"/>
      <c r="M124" s="379"/>
      <c r="N124" s="380"/>
      <c r="O124" s="349"/>
      <c r="P124" s="349"/>
      <c r="Q124" s="349"/>
      <c r="R124" s="349"/>
      <c r="S124" s="349"/>
      <c r="T124" s="349"/>
      <c r="U124" s="349"/>
      <c r="V124" s="349"/>
      <c r="W124" s="349"/>
      <c r="X124" s="349"/>
      <c r="Y124" s="349"/>
      <c r="Z124" s="349"/>
      <c r="AA124" s="349"/>
      <c r="AB124" s="349"/>
      <c r="AC124" s="378"/>
      <c r="AD124" s="379"/>
      <c r="AE124" s="379"/>
      <c r="AF124" s="380"/>
      <c r="AG124" s="57"/>
      <c r="AH124" s="17"/>
      <c r="AI124" s="8"/>
      <c r="AJ124" s="10"/>
      <c r="AK124" s="10"/>
      <c r="AL124" s="10"/>
      <c r="AM124" s="10"/>
      <c r="AN124" s="10"/>
      <c r="AO124" s="10"/>
      <c r="AP124" s="10"/>
    </row>
    <row r="125" spans="3:42" ht="10.5" customHeight="1" x14ac:dyDescent="0.2">
      <c r="C125" s="353" t="s">
        <v>19</v>
      </c>
      <c r="D125" s="294"/>
      <c r="E125" s="294"/>
      <c r="F125" s="294"/>
      <c r="G125" s="294"/>
      <c r="H125" s="294"/>
      <c r="I125" s="294"/>
      <c r="J125" s="354"/>
      <c r="K125" s="375">
        <f>IFERROR(STDEVA(E113:H122,K113:N122),0)</f>
        <v>0</v>
      </c>
      <c r="L125" s="376"/>
      <c r="M125" s="376"/>
      <c r="N125" s="377"/>
      <c r="O125" s="243" t="s">
        <v>21</v>
      </c>
      <c r="P125" s="243"/>
      <c r="Q125" s="243"/>
      <c r="R125" s="243"/>
      <c r="S125" s="243"/>
      <c r="T125" s="243"/>
      <c r="U125" s="243"/>
      <c r="V125" s="243"/>
      <c r="W125" s="243"/>
      <c r="X125" s="243"/>
      <c r="Y125" s="243"/>
      <c r="Z125" s="243"/>
      <c r="AA125" s="243"/>
      <c r="AB125" s="243"/>
      <c r="AC125" s="375">
        <f>IFERROR(STDEVA(W113:Z122,AC113:AF122,Q113:T122,K113:N122,E113:H122),0)</f>
        <v>0</v>
      </c>
      <c r="AD125" s="376"/>
      <c r="AE125" s="376"/>
      <c r="AF125" s="386"/>
      <c r="AG125" s="17"/>
      <c r="AH125" s="17"/>
      <c r="AI125" s="8"/>
      <c r="AJ125" s="10"/>
      <c r="AK125" s="10"/>
      <c r="AL125" s="10"/>
      <c r="AM125" s="10"/>
      <c r="AN125" s="10"/>
      <c r="AO125" s="10"/>
      <c r="AP125" s="10"/>
    </row>
    <row r="126" spans="3:42" ht="15.75" customHeight="1" thickBot="1" x14ac:dyDescent="0.25">
      <c r="C126" s="381"/>
      <c r="D126" s="300"/>
      <c r="E126" s="300"/>
      <c r="F126" s="300"/>
      <c r="G126" s="300"/>
      <c r="H126" s="300"/>
      <c r="I126" s="300"/>
      <c r="J126" s="382"/>
      <c r="K126" s="383"/>
      <c r="L126" s="384"/>
      <c r="M126" s="384"/>
      <c r="N126" s="385"/>
      <c r="O126" s="250"/>
      <c r="P126" s="250"/>
      <c r="Q126" s="250"/>
      <c r="R126" s="250"/>
      <c r="S126" s="250"/>
      <c r="T126" s="250"/>
      <c r="U126" s="250"/>
      <c r="V126" s="250"/>
      <c r="W126" s="250"/>
      <c r="X126" s="250"/>
      <c r="Y126" s="250"/>
      <c r="Z126" s="250"/>
      <c r="AA126" s="250"/>
      <c r="AB126" s="250"/>
      <c r="AC126" s="383"/>
      <c r="AD126" s="384"/>
      <c r="AE126" s="384"/>
      <c r="AF126" s="387"/>
      <c r="AI126" s="8"/>
      <c r="AJ126" s="10"/>
      <c r="AK126" s="10"/>
      <c r="AL126" s="10"/>
      <c r="AM126" s="10"/>
      <c r="AN126" s="10"/>
      <c r="AO126" s="10"/>
      <c r="AP126" s="10"/>
    </row>
    <row r="127" spans="3:42" ht="15.75" customHeight="1" thickBot="1" x14ac:dyDescent="0.25">
      <c r="AJ127" s="10"/>
      <c r="AK127" s="10"/>
      <c r="AL127" s="10"/>
      <c r="AM127" s="10"/>
      <c r="AN127" s="10"/>
      <c r="AO127" s="10"/>
      <c r="AP127" s="10"/>
    </row>
    <row r="128" spans="3:42" ht="10.5" customHeight="1" x14ac:dyDescent="0.2">
      <c r="C128" s="302" t="s">
        <v>3</v>
      </c>
      <c r="D128" s="303"/>
      <c r="E128" s="303"/>
      <c r="F128" s="303"/>
      <c r="G128" s="303"/>
      <c r="H128" s="303"/>
      <c r="I128" s="303"/>
      <c r="J128" s="303"/>
      <c r="K128" s="303"/>
      <c r="L128" s="303"/>
      <c r="M128" s="303"/>
      <c r="N128" s="303"/>
      <c r="O128" s="303"/>
      <c r="P128" s="303"/>
      <c r="Q128" s="303"/>
      <c r="R128" s="303"/>
      <c r="S128" s="388" t="s">
        <v>11</v>
      </c>
      <c r="T128" s="389"/>
      <c r="U128" s="389"/>
      <c r="V128" s="389"/>
      <c r="W128" s="389"/>
      <c r="X128" s="389"/>
      <c r="Y128" s="389"/>
      <c r="Z128" s="389"/>
      <c r="AA128" s="389"/>
      <c r="AB128" s="389"/>
      <c r="AC128" s="389"/>
      <c r="AD128" s="389"/>
      <c r="AE128" s="389"/>
      <c r="AF128" s="389"/>
      <c r="AG128" s="389"/>
      <c r="AH128" s="389"/>
      <c r="AI128" s="389"/>
      <c r="AJ128" s="389"/>
      <c r="AK128" s="389"/>
      <c r="AL128" s="390"/>
      <c r="AM128" s="327" t="s">
        <v>12</v>
      </c>
      <c r="AN128" s="328"/>
      <c r="AO128" s="328"/>
      <c r="AP128" s="329"/>
    </row>
    <row r="129" spans="1:44" ht="10.5" customHeight="1" x14ac:dyDescent="0.2">
      <c r="C129" s="348"/>
      <c r="D129" s="349"/>
      <c r="E129" s="349"/>
      <c r="F129" s="349"/>
      <c r="G129" s="349"/>
      <c r="H129" s="349"/>
      <c r="I129" s="349"/>
      <c r="J129" s="349"/>
      <c r="K129" s="349"/>
      <c r="L129" s="349"/>
      <c r="M129" s="349"/>
      <c r="N129" s="349"/>
      <c r="O129" s="349"/>
      <c r="P129" s="349"/>
      <c r="Q129" s="349"/>
      <c r="R129" s="349"/>
      <c r="S129" s="391"/>
      <c r="T129" s="373"/>
      <c r="U129" s="373"/>
      <c r="V129" s="373"/>
      <c r="W129" s="373"/>
      <c r="X129" s="373"/>
      <c r="Y129" s="373"/>
      <c r="Z129" s="373"/>
      <c r="AA129" s="373"/>
      <c r="AB129" s="373"/>
      <c r="AC129" s="373"/>
      <c r="AD129" s="373"/>
      <c r="AE129" s="373"/>
      <c r="AF129" s="373"/>
      <c r="AG129" s="373"/>
      <c r="AH129" s="373"/>
      <c r="AI129" s="373"/>
      <c r="AJ129" s="373"/>
      <c r="AK129" s="373"/>
      <c r="AL129" s="374"/>
      <c r="AM129" s="345"/>
      <c r="AN129" s="346"/>
      <c r="AO129" s="346"/>
      <c r="AP129" s="347"/>
    </row>
    <row r="130" spans="1:44" ht="10.5" customHeight="1" x14ac:dyDescent="0.2">
      <c r="C130" s="348" t="s">
        <v>10</v>
      </c>
      <c r="D130" s="349"/>
      <c r="E130" s="349"/>
      <c r="F130" s="349"/>
      <c r="G130" s="349"/>
      <c r="H130" s="349"/>
      <c r="I130" s="349"/>
      <c r="J130" s="349"/>
      <c r="K130" s="349"/>
      <c r="L130" s="349"/>
      <c r="M130" s="349"/>
      <c r="N130" s="349"/>
      <c r="O130" s="349"/>
      <c r="P130" s="349"/>
      <c r="Q130" s="349"/>
      <c r="R130" s="349"/>
      <c r="S130" s="285" t="s">
        <v>126</v>
      </c>
      <c r="T130" s="286"/>
      <c r="U130" s="286"/>
      <c r="V130" s="286"/>
      <c r="W130" s="286"/>
      <c r="X130" s="286"/>
      <c r="Y130" s="286"/>
      <c r="Z130" s="286"/>
      <c r="AA130" s="286"/>
      <c r="AB130" s="286"/>
      <c r="AC130" s="286"/>
      <c r="AD130" s="286"/>
      <c r="AE130" s="286"/>
      <c r="AF130" s="286"/>
      <c r="AG130" s="286"/>
      <c r="AH130" s="286"/>
      <c r="AI130" s="286"/>
      <c r="AJ130" s="286"/>
      <c r="AK130" s="286"/>
      <c r="AL130" s="287"/>
      <c r="AM130" s="293"/>
      <c r="AN130" s="294"/>
      <c r="AO130" s="294"/>
      <c r="AP130" s="295"/>
    </row>
    <row r="131" spans="1:44" ht="13.5" customHeight="1" x14ac:dyDescent="0.2">
      <c r="C131" s="348"/>
      <c r="D131" s="349"/>
      <c r="E131" s="349"/>
      <c r="F131" s="349"/>
      <c r="G131" s="349"/>
      <c r="H131" s="349"/>
      <c r="I131" s="349"/>
      <c r="J131" s="349"/>
      <c r="K131" s="349"/>
      <c r="L131" s="349"/>
      <c r="M131" s="349"/>
      <c r="N131" s="349"/>
      <c r="O131" s="349"/>
      <c r="P131" s="349"/>
      <c r="Q131" s="349"/>
      <c r="R131" s="349"/>
      <c r="S131" s="350"/>
      <c r="T131" s="351"/>
      <c r="U131" s="351"/>
      <c r="V131" s="351"/>
      <c r="W131" s="351"/>
      <c r="X131" s="351"/>
      <c r="Y131" s="351"/>
      <c r="Z131" s="351"/>
      <c r="AA131" s="351"/>
      <c r="AB131" s="351"/>
      <c r="AC131" s="351"/>
      <c r="AD131" s="351"/>
      <c r="AE131" s="351"/>
      <c r="AF131" s="351"/>
      <c r="AG131" s="351"/>
      <c r="AH131" s="351"/>
      <c r="AI131" s="351"/>
      <c r="AJ131" s="351"/>
      <c r="AK131" s="351"/>
      <c r="AL131" s="352"/>
      <c r="AM131" s="345"/>
      <c r="AN131" s="346"/>
      <c r="AO131" s="346"/>
      <c r="AP131" s="347"/>
    </row>
    <row r="132" spans="1:44" ht="10.5" customHeight="1" x14ac:dyDescent="0.2">
      <c r="C132" s="353" t="s">
        <v>17</v>
      </c>
      <c r="D132" s="294"/>
      <c r="E132" s="294"/>
      <c r="F132" s="294"/>
      <c r="G132" s="294"/>
      <c r="H132" s="294"/>
      <c r="I132" s="294"/>
      <c r="J132" s="294"/>
      <c r="K132" s="294"/>
      <c r="L132" s="294"/>
      <c r="M132" s="294"/>
      <c r="N132" s="294"/>
      <c r="O132" s="294"/>
      <c r="P132" s="294"/>
      <c r="Q132" s="294"/>
      <c r="R132" s="354"/>
      <c r="S132" s="285" t="s">
        <v>13</v>
      </c>
      <c r="T132" s="286"/>
      <c r="U132" s="286"/>
      <c r="V132" s="286"/>
      <c r="W132" s="286"/>
      <c r="X132" s="286"/>
      <c r="Y132" s="286"/>
      <c r="Z132" s="286"/>
      <c r="AA132" s="286"/>
      <c r="AB132" s="286"/>
      <c r="AC132" s="286"/>
      <c r="AD132" s="286"/>
      <c r="AE132" s="286"/>
      <c r="AF132" s="286"/>
      <c r="AG132" s="286"/>
      <c r="AH132" s="286"/>
      <c r="AI132" s="286"/>
      <c r="AJ132" s="286"/>
      <c r="AK132" s="286"/>
      <c r="AL132" s="287"/>
      <c r="AM132" s="359"/>
      <c r="AN132" s="360"/>
      <c r="AO132" s="360"/>
      <c r="AP132" s="361"/>
    </row>
    <row r="133" spans="1:44" ht="10.5" customHeight="1" x14ac:dyDescent="0.2">
      <c r="C133" s="355"/>
      <c r="D133" s="297"/>
      <c r="E133" s="297"/>
      <c r="F133" s="297"/>
      <c r="G133" s="297"/>
      <c r="H133" s="297"/>
      <c r="I133" s="297"/>
      <c r="J133" s="297"/>
      <c r="K133" s="297"/>
      <c r="L133" s="297"/>
      <c r="M133" s="297"/>
      <c r="N133" s="297"/>
      <c r="O133" s="297"/>
      <c r="P133" s="297"/>
      <c r="Q133" s="297"/>
      <c r="R133" s="356"/>
      <c r="S133" s="288"/>
      <c r="T133" s="199"/>
      <c r="U133" s="199"/>
      <c r="V133" s="199"/>
      <c r="W133" s="199"/>
      <c r="X133" s="199"/>
      <c r="Y133" s="199"/>
      <c r="Z133" s="199"/>
      <c r="AA133" s="199"/>
      <c r="AB133" s="199"/>
      <c r="AC133" s="199"/>
      <c r="AD133" s="199"/>
      <c r="AE133" s="199"/>
      <c r="AF133" s="199"/>
      <c r="AG133" s="199"/>
      <c r="AH133" s="199"/>
      <c r="AI133" s="199"/>
      <c r="AJ133" s="199"/>
      <c r="AK133" s="199"/>
      <c r="AL133" s="289"/>
      <c r="AM133" s="362"/>
      <c r="AN133" s="363"/>
      <c r="AO133" s="363"/>
      <c r="AP133" s="364"/>
    </row>
    <row r="134" spans="1:44" ht="14.25" customHeight="1" x14ac:dyDescent="0.2">
      <c r="C134" s="357"/>
      <c r="D134" s="346"/>
      <c r="E134" s="346"/>
      <c r="F134" s="346"/>
      <c r="G134" s="346"/>
      <c r="H134" s="346"/>
      <c r="I134" s="346"/>
      <c r="J134" s="346"/>
      <c r="K134" s="346"/>
      <c r="L134" s="346"/>
      <c r="M134" s="346"/>
      <c r="N134" s="346"/>
      <c r="O134" s="346"/>
      <c r="P134" s="346"/>
      <c r="Q134" s="346"/>
      <c r="R134" s="358"/>
      <c r="S134" s="350"/>
      <c r="T134" s="351"/>
      <c r="U134" s="351"/>
      <c r="V134" s="351"/>
      <c r="W134" s="351"/>
      <c r="X134" s="351"/>
      <c r="Y134" s="351"/>
      <c r="Z134" s="351"/>
      <c r="AA134" s="351"/>
      <c r="AB134" s="351"/>
      <c r="AC134" s="351"/>
      <c r="AD134" s="351"/>
      <c r="AE134" s="351"/>
      <c r="AF134" s="351"/>
      <c r="AG134" s="351"/>
      <c r="AH134" s="351"/>
      <c r="AI134" s="351"/>
      <c r="AJ134" s="351"/>
      <c r="AK134" s="351"/>
      <c r="AL134" s="352"/>
      <c r="AM134" s="365"/>
      <c r="AN134" s="366"/>
      <c r="AO134" s="366"/>
      <c r="AP134" s="367"/>
    </row>
    <row r="135" spans="1:44" ht="10.5" customHeight="1" x14ac:dyDescent="0.2">
      <c r="C135" s="283" t="s">
        <v>166</v>
      </c>
      <c r="D135" s="243"/>
      <c r="E135" s="243"/>
      <c r="F135" s="243"/>
      <c r="G135" s="243"/>
      <c r="H135" s="243"/>
      <c r="I135" s="243"/>
      <c r="J135" s="243"/>
      <c r="K135" s="243"/>
      <c r="L135" s="243"/>
      <c r="M135" s="243"/>
      <c r="N135" s="243"/>
      <c r="O135" s="243"/>
      <c r="P135" s="243"/>
      <c r="Q135" s="243"/>
      <c r="R135" s="243"/>
      <c r="S135" s="285" t="s">
        <v>14</v>
      </c>
      <c r="T135" s="286"/>
      <c r="U135" s="286"/>
      <c r="V135" s="286"/>
      <c r="W135" s="286"/>
      <c r="X135" s="286"/>
      <c r="Y135" s="286"/>
      <c r="Z135" s="286"/>
      <c r="AA135" s="286"/>
      <c r="AB135" s="286"/>
      <c r="AC135" s="286"/>
      <c r="AD135" s="286"/>
      <c r="AE135" s="286"/>
      <c r="AF135" s="286"/>
      <c r="AG135" s="286"/>
      <c r="AH135" s="286"/>
      <c r="AI135" s="286"/>
      <c r="AJ135" s="286"/>
      <c r="AK135" s="286"/>
      <c r="AL135" s="287"/>
      <c r="AM135" s="293"/>
      <c r="AN135" s="294"/>
      <c r="AO135" s="294"/>
      <c r="AP135" s="295"/>
    </row>
    <row r="136" spans="1:44" ht="10.5" customHeight="1" x14ac:dyDescent="0.2">
      <c r="C136" s="283"/>
      <c r="D136" s="243"/>
      <c r="E136" s="243"/>
      <c r="F136" s="243"/>
      <c r="G136" s="243"/>
      <c r="H136" s="243"/>
      <c r="I136" s="243"/>
      <c r="J136" s="243"/>
      <c r="K136" s="243"/>
      <c r="L136" s="243"/>
      <c r="M136" s="243"/>
      <c r="N136" s="243"/>
      <c r="O136" s="243"/>
      <c r="P136" s="243"/>
      <c r="Q136" s="243"/>
      <c r="R136" s="243"/>
      <c r="S136" s="288"/>
      <c r="T136" s="199"/>
      <c r="U136" s="199"/>
      <c r="V136" s="199"/>
      <c r="W136" s="199"/>
      <c r="X136" s="199"/>
      <c r="Y136" s="199"/>
      <c r="Z136" s="199"/>
      <c r="AA136" s="199"/>
      <c r="AB136" s="199"/>
      <c r="AC136" s="199"/>
      <c r="AD136" s="199"/>
      <c r="AE136" s="199"/>
      <c r="AF136" s="199"/>
      <c r="AG136" s="199"/>
      <c r="AH136" s="199"/>
      <c r="AI136" s="199"/>
      <c r="AJ136" s="199"/>
      <c r="AK136" s="199"/>
      <c r="AL136" s="289"/>
      <c r="AM136" s="296"/>
      <c r="AN136" s="297"/>
      <c r="AO136" s="297"/>
      <c r="AP136" s="298"/>
    </row>
    <row r="137" spans="1:44" ht="18" customHeight="1" thickBot="1" x14ac:dyDescent="0.25">
      <c r="C137" s="284"/>
      <c r="D137" s="250"/>
      <c r="E137" s="250"/>
      <c r="F137" s="250"/>
      <c r="G137" s="250"/>
      <c r="H137" s="250"/>
      <c r="I137" s="250"/>
      <c r="J137" s="250"/>
      <c r="K137" s="250"/>
      <c r="L137" s="250"/>
      <c r="M137" s="250"/>
      <c r="N137" s="250"/>
      <c r="O137" s="250"/>
      <c r="P137" s="250"/>
      <c r="Q137" s="250"/>
      <c r="R137" s="250"/>
      <c r="S137" s="290"/>
      <c r="T137" s="291"/>
      <c r="U137" s="291"/>
      <c r="V137" s="291"/>
      <c r="W137" s="291"/>
      <c r="X137" s="291"/>
      <c r="Y137" s="291"/>
      <c r="Z137" s="291"/>
      <c r="AA137" s="291"/>
      <c r="AB137" s="291"/>
      <c r="AC137" s="291"/>
      <c r="AD137" s="291"/>
      <c r="AE137" s="291"/>
      <c r="AF137" s="291"/>
      <c r="AG137" s="291"/>
      <c r="AH137" s="291"/>
      <c r="AI137" s="291"/>
      <c r="AJ137" s="291"/>
      <c r="AK137" s="291"/>
      <c r="AL137" s="292"/>
      <c r="AM137" s="299"/>
      <c r="AN137" s="300"/>
      <c r="AO137" s="300"/>
      <c r="AP137" s="301"/>
    </row>
    <row r="138" spans="1:44" ht="9.75" customHeight="1" x14ac:dyDescent="0.2">
      <c r="C138" s="302" t="s">
        <v>127</v>
      </c>
      <c r="D138" s="303"/>
      <c r="E138" s="303"/>
      <c r="F138" s="303"/>
      <c r="G138" s="306">
        <f>+$AH$31</f>
        <v>0</v>
      </c>
      <c r="H138" s="306"/>
      <c r="I138" s="306"/>
      <c r="J138" s="306"/>
      <c r="K138" s="306"/>
      <c r="L138" s="306"/>
      <c r="M138" s="306"/>
      <c r="N138" s="307"/>
      <c r="O138" s="309" t="s">
        <v>15</v>
      </c>
      <c r="P138" s="310"/>
      <c r="Q138" s="310"/>
      <c r="R138" s="310"/>
      <c r="S138" s="313">
        <f>+G138*0.1</f>
        <v>0</v>
      </c>
      <c r="T138" s="313"/>
      <c r="U138" s="313"/>
      <c r="V138" s="313"/>
      <c r="W138" s="313"/>
      <c r="X138" s="313"/>
      <c r="Y138" s="313"/>
      <c r="Z138" s="314"/>
      <c r="AA138" s="317" t="s">
        <v>16</v>
      </c>
      <c r="AB138" s="303"/>
      <c r="AC138" s="303"/>
      <c r="AD138" s="303"/>
      <c r="AE138" s="303"/>
      <c r="AF138" s="327">
        <f>0.25*$AC$143</f>
        <v>0</v>
      </c>
      <c r="AG138" s="328"/>
      <c r="AH138" s="328"/>
      <c r="AI138" s="328"/>
      <c r="AJ138" s="328"/>
      <c r="AK138" s="328"/>
      <c r="AL138" s="328"/>
      <c r="AM138" s="328"/>
      <c r="AN138" s="328"/>
      <c r="AO138" s="328"/>
      <c r="AP138" s="329"/>
    </row>
    <row r="139" spans="1:44" ht="9.75" customHeight="1" thickBot="1" x14ac:dyDescent="0.25">
      <c r="C139" s="304"/>
      <c r="D139" s="305"/>
      <c r="E139" s="305"/>
      <c r="F139" s="305"/>
      <c r="G139" s="250"/>
      <c r="H139" s="250"/>
      <c r="I139" s="250"/>
      <c r="J139" s="250"/>
      <c r="K139" s="250"/>
      <c r="L139" s="250"/>
      <c r="M139" s="250"/>
      <c r="N139" s="308"/>
      <c r="O139" s="311"/>
      <c r="P139" s="312"/>
      <c r="Q139" s="312"/>
      <c r="R139" s="312"/>
      <c r="S139" s="315"/>
      <c r="T139" s="315"/>
      <c r="U139" s="315"/>
      <c r="V139" s="315"/>
      <c r="W139" s="315"/>
      <c r="X139" s="315"/>
      <c r="Y139" s="315"/>
      <c r="Z139" s="316"/>
      <c r="AA139" s="318"/>
      <c r="AB139" s="305"/>
      <c r="AC139" s="305"/>
      <c r="AD139" s="305"/>
      <c r="AE139" s="305"/>
      <c r="AF139" s="299"/>
      <c r="AG139" s="300"/>
      <c r="AH139" s="300"/>
      <c r="AI139" s="300"/>
      <c r="AJ139" s="300"/>
      <c r="AK139" s="300"/>
      <c r="AL139" s="300"/>
      <c r="AM139" s="300"/>
      <c r="AN139" s="300"/>
      <c r="AO139" s="300"/>
      <c r="AP139" s="301"/>
    </row>
    <row r="140" spans="1:44" ht="9" customHeight="1" x14ac:dyDescent="0.2">
      <c r="C140" s="3"/>
      <c r="D140" s="3"/>
      <c r="E140" s="3"/>
      <c r="F140" s="3"/>
      <c r="G140" s="3"/>
      <c r="H140" s="3"/>
      <c r="I140" s="3"/>
      <c r="J140" s="3"/>
      <c r="K140" s="3"/>
      <c r="L140" s="3"/>
      <c r="M140" s="3"/>
      <c r="N140" s="3"/>
      <c r="O140" s="3"/>
      <c r="P140" s="3"/>
      <c r="Q140" s="3"/>
      <c r="R140" s="3"/>
      <c r="S140" s="7"/>
      <c r="T140" s="7"/>
      <c r="U140" s="7"/>
      <c r="V140" s="7"/>
      <c r="W140" s="7"/>
      <c r="X140" s="7"/>
      <c r="Y140" s="7"/>
      <c r="Z140" s="7"/>
      <c r="AA140" s="3"/>
      <c r="AB140" s="3"/>
      <c r="AC140" s="3"/>
      <c r="AD140" s="3"/>
      <c r="AE140" s="3"/>
      <c r="AF140" s="3"/>
      <c r="AG140" s="3"/>
      <c r="AH140" s="3"/>
      <c r="AI140" s="3"/>
      <c r="AJ140" s="3"/>
      <c r="AK140" s="3"/>
      <c r="AL140" s="3"/>
      <c r="AM140" s="3"/>
      <c r="AN140" s="3"/>
      <c r="AO140" s="3"/>
      <c r="AP140" s="3"/>
    </row>
    <row r="141" spans="1:44" ht="15" customHeight="1" thickBot="1" x14ac:dyDescent="0.25">
      <c r="C141" s="18" t="s">
        <v>54</v>
      </c>
      <c r="D141" s="3"/>
      <c r="E141" s="3"/>
      <c r="F141" s="3"/>
      <c r="G141" s="3"/>
      <c r="H141" s="3"/>
      <c r="I141" s="3"/>
      <c r="J141" s="3"/>
      <c r="K141" s="3"/>
      <c r="L141" s="3"/>
      <c r="M141" s="3"/>
      <c r="N141" s="3"/>
      <c r="O141" s="3"/>
      <c r="P141" s="3"/>
      <c r="Q141" s="3"/>
      <c r="R141" s="3"/>
      <c r="S141" s="7"/>
      <c r="T141" s="7"/>
      <c r="U141" s="7"/>
      <c r="V141" s="7"/>
      <c r="W141" s="7"/>
      <c r="X141" s="7"/>
      <c r="Y141" s="7"/>
      <c r="Z141" s="7"/>
      <c r="AA141" s="3"/>
      <c r="AB141" s="3"/>
      <c r="AC141" s="3"/>
      <c r="AD141" s="3"/>
      <c r="AE141" s="3"/>
      <c r="AF141" s="3"/>
      <c r="AG141" s="3"/>
      <c r="AH141" s="3"/>
      <c r="AI141" s="3"/>
      <c r="AJ141" s="3"/>
      <c r="AK141" s="3"/>
      <c r="AL141" s="3"/>
      <c r="AM141" s="3"/>
      <c r="AN141" s="3"/>
      <c r="AO141" s="3"/>
      <c r="AP141" s="3"/>
    </row>
    <row r="142" spans="1:44" ht="29.45" customHeight="1" thickBot="1" x14ac:dyDescent="0.25">
      <c r="C142" s="342" t="s">
        <v>167</v>
      </c>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4"/>
    </row>
    <row r="143" spans="1:44" s="113" customFormat="1" ht="12.75" customHeight="1" x14ac:dyDescent="0.2">
      <c r="A143" s="32"/>
      <c r="B143" s="22"/>
      <c r="C143" s="171" t="s">
        <v>55</v>
      </c>
      <c r="D143" s="172"/>
      <c r="E143" s="172"/>
      <c r="F143" s="172"/>
      <c r="G143" s="172"/>
      <c r="H143" s="172"/>
      <c r="I143" s="319">
        <f>+$AH$31</f>
        <v>0</v>
      </c>
      <c r="J143" s="319"/>
      <c r="K143" s="319"/>
      <c r="L143" s="303">
        <f>AG31</f>
        <v>0</v>
      </c>
      <c r="M143" s="321" t="s">
        <v>56</v>
      </c>
      <c r="N143" s="321"/>
      <c r="O143" s="321"/>
      <c r="P143" s="321"/>
      <c r="Q143" s="321"/>
      <c r="R143" s="321"/>
      <c r="S143" s="330"/>
      <c r="T143" s="331"/>
      <c r="U143" s="331"/>
      <c r="V143" s="332"/>
      <c r="W143" s="321" t="s">
        <v>84</v>
      </c>
      <c r="X143" s="321"/>
      <c r="Y143" s="321"/>
      <c r="Z143" s="321"/>
      <c r="AA143" s="321"/>
      <c r="AB143" s="321"/>
      <c r="AC143" s="323">
        <f>I143*S143</f>
        <v>0</v>
      </c>
      <c r="AD143" s="323"/>
      <c r="AE143" s="323"/>
      <c r="AF143" s="325">
        <f>L143</f>
        <v>0</v>
      </c>
      <c r="AG143" s="368" t="s">
        <v>57</v>
      </c>
      <c r="AH143" s="368"/>
      <c r="AI143" s="368"/>
      <c r="AJ143" s="368"/>
      <c r="AK143" s="368"/>
      <c r="AL143" s="368"/>
      <c r="AM143" s="336">
        <f>+I143-$AC$143</f>
        <v>0</v>
      </c>
      <c r="AN143" s="337"/>
      <c r="AO143" s="337"/>
      <c r="AP143" s="338"/>
      <c r="AQ143" s="22"/>
      <c r="AR143" s="22"/>
    </row>
    <row r="144" spans="1:44" s="113" customFormat="1" ht="12.75" customHeight="1" thickBot="1" x14ac:dyDescent="0.25">
      <c r="A144" s="32"/>
      <c r="B144" s="22"/>
      <c r="C144" s="179"/>
      <c r="D144" s="180"/>
      <c r="E144" s="180"/>
      <c r="F144" s="180"/>
      <c r="G144" s="180"/>
      <c r="H144" s="180"/>
      <c r="I144" s="320"/>
      <c r="J144" s="320"/>
      <c r="K144" s="320"/>
      <c r="L144" s="305"/>
      <c r="M144" s="322"/>
      <c r="N144" s="322"/>
      <c r="O144" s="322"/>
      <c r="P144" s="322"/>
      <c r="Q144" s="322"/>
      <c r="R144" s="322"/>
      <c r="S144" s="333"/>
      <c r="T144" s="334"/>
      <c r="U144" s="334"/>
      <c r="V144" s="335"/>
      <c r="W144" s="322"/>
      <c r="X144" s="322"/>
      <c r="Y144" s="322"/>
      <c r="Z144" s="322"/>
      <c r="AA144" s="322"/>
      <c r="AB144" s="322"/>
      <c r="AC144" s="324"/>
      <c r="AD144" s="324"/>
      <c r="AE144" s="324"/>
      <c r="AF144" s="326"/>
      <c r="AG144" s="282" t="s">
        <v>58</v>
      </c>
      <c r="AH144" s="282"/>
      <c r="AI144" s="282"/>
      <c r="AJ144" s="282"/>
      <c r="AK144" s="282"/>
      <c r="AL144" s="282"/>
      <c r="AM144" s="339">
        <f>+I143-(2*$AC$143)</f>
        <v>0</v>
      </c>
      <c r="AN144" s="340"/>
      <c r="AO144" s="340"/>
      <c r="AP144" s="341"/>
      <c r="AQ144" s="22"/>
      <c r="AR144" s="22"/>
    </row>
    <row r="145" spans="1:44" s="113" customFormat="1" ht="9" customHeight="1" x14ac:dyDescent="0.2">
      <c r="A145" s="32"/>
      <c r="B145" s="22"/>
      <c r="C145" s="31"/>
      <c r="D145" s="31"/>
      <c r="E145" s="31"/>
      <c r="F145" s="31"/>
      <c r="G145" s="31"/>
      <c r="H145" s="31"/>
      <c r="I145" s="3"/>
      <c r="J145" s="3"/>
      <c r="K145" s="3"/>
      <c r="L145" s="3"/>
      <c r="M145" s="31"/>
      <c r="N145" s="31"/>
      <c r="O145" s="31"/>
      <c r="P145" s="31"/>
      <c r="Q145" s="31"/>
      <c r="R145" s="31"/>
      <c r="S145" s="7"/>
      <c r="T145" s="7"/>
      <c r="U145" s="7"/>
      <c r="V145" s="7"/>
      <c r="W145" s="31"/>
      <c r="X145" s="31"/>
      <c r="Y145" s="31"/>
      <c r="Z145" s="31"/>
      <c r="AA145" s="31"/>
      <c r="AB145" s="31"/>
      <c r="AC145" s="3"/>
      <c r="AD145" s="3"/>
      <c r="AE145" s="3"/>
      <c r="AF145" s="36"/>
      <c r="AG145" s="37"/>
      <c r="AH145" s="37"/>
      <c r="AI145" s="37"/>
      <c r="AJ145" s="37"/>
      <c r="AK145" s="37"/>
      <c r="AL145" s="37"/>
      <c r="AM145" s="3"/>
      <c r="AN145" s="3"/>
      <c r="AO145" s="3"/>
      <c r="AP145" s="17"/>
      <c r="AQ145" s="22"/>
      <c r="AR145" s="22"/>
    </row>
    <row r="146" spans="1:44" ht="13.5" thickBot="1" x14ac:dyDescent="0.25">
      <c r="C146" s="18" t="s">
        <v>59</v>
      </c>
      <c r="D146" s="18"/>
      <c r="E146" s="12"/>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row>
    <row r="147" spans="1:44" ht="18.600000000000001" customHeight="1" thickBot="1" x14ac:dyDescent="0.25">
      <c r="B147" s="275" t="s">
        <v>86</v>
      </c>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7"/>
    </row>
    <row r="148" spans="1:44" s="78" customFormat="1" ht="24" customHeight="1" x14ac:dyDescent="0.2">
      <c r="A148" s="40"/>
      <c r="B148" s="98" t="s">
        <v>6</v>
      </c>
      <c r="C148" s="278" t="s">
        <v>64</v>
      </c>
      <c r="D148" s="279"/>
      <c r="E148" s="280"/>
      <c r="F148" s="278" t="s">
        <v>87</v>
      </c>
      <c r="G148" s="279" t="s">
        <v>66</v>
      </c>
      <c r="H148" s="280"/>
      <c r="I148" s="278" t="s">
        <v>88</v>
      </c>
      <c r="J148" s="279"/>
      <c r="K148" s="280" t="s">
        <v>85</v>
      </c>
      <c r="L148" s="278" t="s">
        <v>89</v>
      </c>
      <c r="M148" s="279"/>
      <c r="N148" s="279"/>
      <c r="O148" s="281"/>
      <c r="P148" s="98" t="s">
        <v>6</v>
      </c>
      <c r="Q148" s="278" t="s">
        <v>64</v>
      </c>
      <c r="R148" s="279"/>
      <c r="S148" s="280"/>
      <c r="T148" s="278" t="s">
        <v>87</v>
      </c>
      <c r="U148" s="279" t="s">
        <v>66</v>
      </c>
      <c r="V148" s="280"/>
      <c r="W148" s="278" t="s">
        <v>88</v>
      </c>
      <c r="X148" s="279"/>
      <c r="Y148" s="280" t="s">
        <v>85</v>
      </c>
      <c r="Z148" s="278" t="s">
        <v>89</v>
      </c>
      <c r="AA148" s="279"/>
      <c r="AB148" s="279"/>
      <c r="AC148" s="281"/>
      <c r="AD148" s="98" t="s">
        <v>6</v>
      </c>
      <c r="AE148" s="278" t="s">
        <v>64</v>
      </c>
      <c r="AF148" s="279"/>
      <c r="AG148" s="280"/>
      <c r="AH148" s="278" t="s">
        <v>87</v>
      </c>
      <c r="AI148" s="279" t="s">
        <v>66</v>
      </c>
      <c r="AJ148" s="280"/>
      <c r="AK148" s="278" t="s">
        <v>88</v>
      </c>
      <c r="AL148" s="279"/>
      <c r="AM148" s="280" t="s">
        <v>85</v>
      </c>
      <c r="AN148" s="278" t="s">
        <v>89</v>
      </c>
      <c r="AO148" s="279"/>
      <c r="AP148" s="279"/>
      <c r="AQ148" s="281"/>
      <c r="AR148" s="38"/>
    </row>
    <row r="149" spans="1:44" ht="17.25" customHeight="1" x14ac:dyDescent="0.2">
      <c r="B149" s="99">
        <v>1</v>
      </c>
      <c r="C149" s="188"/>
      <c r="D149" s="188"/>
      <c r="E149" s="188"/>
      <c r="F149" s="188">
        <f>$K$123</f>
        <v>0</v>
      </c>
      <c r="G149" s="188"/>
      <c r="H149" s="188"/>
      <c r="I149" s="188">
        <f>+C149-F149</f>
        <v>0</v>
      </c>
      <c r="J149" s="188"/>
      <c r="K149" s="188"/>
      <c r="L149" s="201">
        <f>+(0.99985*(I149/($AC$109-0.0012)))</f>
        <v>0</v>
      </c>
      <c r="M149" s="202"/>
      <c r="N149" s="202"/>
      <c r="O149" s="203"/>
      <c r="P149" s="100">
        <v>43</v>
      </c>
      <c r="Q149" s="188"/>
      <c r="R149" s="188"/>
      <c r="S149" s="188"/>
      <c r="T149" s="188">
        <f>+F149</f>
        <v>0</v>
      </c>
      <c r="U149" s="188"/>
      <c r="V149" s="188"/>
      <c r="W149" s="188">
        <f>+Q149-T149</f>
        <v>0</v>
      </c>
      <c r="X149" s="188"/>
      <c r="Y149" s="188"/>
      <c r="Z149" s="201">
        <f>+(0.99985*(W149/($AC$109-0.0012)))</f>
        <v>0</v>
      </c>
      <c r="AA149" s="202"/>
      <c r="AB149" s="202"/>
      <c r="AC149" s="203"/>
      <c r="AD149" s="100">
        <v>85</v>
      </c>
      <c r="AE149" s="272"/>
      <c r="AF149" s="273"/>
      <c r="AG149" s="274"/>
      <c r="AH149" s="188">
        <f>+T149</f>
        <v>0</v>
      </c>
      <c r="AI149" s="188"/>
      <c r="AJ149" s="188"/>
      <c r="AK149" s="188">
        <f>+AE149-AH149</f>
        <v>0</v>
      </c>
      <c r="AL149" s="188"/>
      <c r="AM149" s="188"/>
      <c r="AN149" s="201">
        <f>+(0.99985*(AK149/($AC$109-0.0012)))</f>
        <v>0</v>
      </c>
      <c r="AO149" s="202"/>
      <c r="AP149" s="202"/>
      <c r="AQ149" s="203"/>
    </row>
    <row r="150" spans="1:44" ht="17.25" customHeight="1" x14ac:dyDescent="0.2">
      <c r="B150" s="99">
        <v>2</v>
      </c>
      <c r="C150" s="188"/>
      <c r="D150" s="188"/>
      <c r="E150" s="188"/>
      <c r="F150" s="188">
        <f t="shared" ref="F150:F190" si="1">$K$123</f>
        <v>0</v>
      </c>
      <c r="G150" s="188"/>
      <c r="H150" s="188"/>
      <c r="I150" s="188">
        <f t="shared" ref="I150:I175" si="2">+C150-F150</f>
        <v>0</v>
      </c>
      <c r="J150" s="188"/>
      <c r="K150" s="188"/>
      <c r="L150" s="201">
        <f t="shared" ref="L150:L175" si="3">+(0.99985*(I150/($AC$109-0.0012)))</f>
        <v>0</v>
      </c>
      <c r="M150" s="202"/>
      <c r="N150" s="202"/>
      <c r="O150" s="203"/>
      <c r="P150" s="100">
        <v>44</v>
      </c>
      <c r="Q150" s="188"/>
      <c r="R150" s="188"/>
      <c r="S150" s="188"/>
      <c r="T150" s="188">
        <f t="shared" ref="T150:T156" si="4">+F150</f>
        <v>0</v>
      </c>
      <c r="U150" s="188"/>
      <c r="V150" s="188"/>
      <c r="W150" s="188">
        <f t="shared" ref="W150:W156" si="5">+Q150-T150</f>
        <v>0</v>
      </c>
      <c r="X150" s="188"/>
      <c r="Y150" s="188"/>
      <c r="Z150" s="201">
        <f t="shared" ref="Z150:Z156" si="6">+(0.99985*(W150/($AC$109-0.0012)))</f>
        <v>0</v>
      </c>
      <c r="AA150" s="202"/>
      <c r="AB150" s="202"/>
      <c r="AC150" s="203"/>
      <c r="AD150" s="100">
        <v>86</v>
      </c>
      <c r="AE150" s="272"/>
      <c r="AF150" s="273"/>
      <c r="AG150" s="274"/>
      <c r="AH150" s="188">
        <f t="shared" ref="AH150:AH189" si="7">+T150</f>
        <v>0</v>
      </c>
      <c r="AI150" s="188"/>
      <c r="AJ150" s="188"/>
      <c r="AK150" s="188">
        <f t="shared" ref="AK150:AK189" si="8">+AE150-AH150</f>
        <v>0</v>
      </c>
      <c r="AL150" s="188"/>
      <c r="AM150" s="188"/>
      <c r="AN150" s="201">
        <f t="shared" ref="AN150:AN189" si="9">+(0.99985*(AK150/($AC$109-0.0012)))</f>
        <v>0</v>
      </c>
      <c r="AO150" s="202"/>
      <c r="AP150" s="202"/>
      <c r="AQ150" s="203"/>
    </row>
    <row r="151" spans="1:44" ht="17.25" customHeight="1" x14ac:dyDescent="0.2">
      <c r="B151" s="99">
        <v>3</v>
      </c>
      <c r="C151" s="188"/>
      <c r="D151" s="188"/>
      <c r="E151" s="188"/>
      <c r="F151" s="188">
        <f t="shared" si="1"/>
        <v>0</v>
      </c>
      <c r="G151" s="188"/>
      <c r="H151" s="188"/>
      <c r="I151" s="188">
        <f t="shared" si="2"/>
        <v>0</v>
      </c>
      <c r="J151" s="188"/>
      <c r="K151" s="188"/>
      <c r="L151" s="201">
        <f t="shared" si="3"/>
        <v>0</v>
      </c>
      <c r="M151" s="202"/>
      <c r="N151" s="202"/>
      <c r="O151" s="203"/>
      <c r="P151" s="100">
        <v>45</v>
      </c>
      <c r="Q151" s="188"/>
      <c r="R151" s="188"/>
      <c r="S151" s="188"/>
      <c r="T151" s="188">
        <f t="shared" si="4"/>
        <v>0</v>
      </c>
      <c r="U151" s="188"/>
      <c r="V151" s="188"/>
      <c r="W151" s="188">
        <f t="shared" si="5"/>
        <v>0</v>
      </c>
      <c r="X151" s="188"/>
      <c r="Y151" s="188"/>
      <c r="Z151" s="201">
        <f t="shared" si="6"/>
        <v>0</v>
      </c>
      <c r="AA151" s="202"/>
      <c r="AB151" s="202"/>
      <c r="AC151" s="203"/>
      <c r="AD151" s="100">
        <v>87</v>
      </c>
      <c r="AE151" s="272"/>
      <c r="AF151" s="273"/>
      <c r="AG151" s="274"/>
      <c r="AH151" s="188">
        <f t="shared" si="7"/>
        <v>0</v>
      </c>
      <c r="AI151" s="188"/>
      <c r="AJ151" s="188"/>
      <c r="AK151" s="188">
        <f t="shared" si="8"/>
        <v>0</v>
      </c>
      <c r="AL151" s="188"/>
      <c r="AM151" s="188"/>
      <c r="AN151" s="201">
        <f t="shared" si="9"/>
        <v>0</v>
      </c>
      <c r="AO151" s="202"/>
      <c r="AP151" s="202"/>
      <c r="AQ151" s="203"/>
    </row>
    <row r="152" spans="1:44" ht="17.25" customHeight="1" x14ac:dyDescent="0.2">
      <c r="B152" s="99">
        <v>4</v>
      </c>
      <c r="C152" s="188"/>
      <c r="D152" s="188"/>
      <c r="E152" s="188"/>
      <c r="F152" s="188">
        <f t="shared" si="1"/>
        <v>0</v>
      </c>
      <c r="G152" s="188"/>
      <c r="H152" s="188"/>
      <c r="I152" s="188">
        <f t="shared" si="2"/>
        <v>0</v>
      </c>
      <c r="J152" s="188"/>
      <c r="K152" s="188"/>
      <c r="L152" s="201">
        <f t="shared" si="3"/>
        <v>0</v>
      </c>
      <c r="M152" s="202"/>
      <c r="N152" s="202"/>
      <c r="O152" s="203"/>
      <c r="P152" s="100">
        <v>46</v>
      </c>
      <c r="Q152" s="188"/>
      <c r="R152" s="188"/>
      <c r="S152" s="188"/>
      <c r="T152" s="188">
        <f t="shared" si="4"/>
        <v>0</v>
      </c>
      <c r="U152" s="188"/>
      <c r="V152" s="188"/>
      <c r="W152" s="188">
        <f t="shared" si="5"/>
        <v>0</v>
      </c>
      <c r="X152" s="188"/>
      <c r="Y152" s="188"/>
      <c r="Z152" s="201">
        <f t="shared" si="6"/>
        <v>0</v>
      </c>
      <c r="AA152" s="202"/>
      <c r="AB152" s="202"/>
      <c r="AC152" s="203"/>
      <c r="AD152" s="100">
        <v>88</v>
      </c>
      <c r="AE152" s="272"/>
      <c r="AF152" s="273"/>
      <c r="AG152" s="274"/>
      <c r="AH152" s="188">
        <f t="shared" si="7"/>
        <v>0</v>
      </c>
      <c r="AI152" s="188"/>
      <c r="AJ152" s="188"/>
      <c r="AK152" s="188">
        <f t="shared" si="8"/>
        <v>0</v>
      </c>
      <c r="AL152" s="188"/>
      <c r="AM152" s="188"/>
      <c r="AN152" s="201">
        <f t="shared" si="9"/>
        <v>0</v>
      </c>
      <c r="AO152" s="202"/>
      <c r="AP152" s="202"/>
      <c r="AQ152" s="203"/>
    </row>
    <row r="153" spans="1:44" ht="17.25" customHeight="1" x14ac:dyDescent="0.2">
      <c r="B153" s="99">
        <v>5</v>
      </c>
      <c r="C153" s="188"/>
      <c r="D153" s="188"/>
      <c r="E153" s="188"/>
      <c r="F153" s="188">
        <f t="shared" si="1"/>
        <v>0</v>
      </c>
      <c r="G153" s="188"/>
      <c r="H153" s="188"/>
      <c r="I153" s="188">
        <f t="shared" si="2"/>
        <v>0</v>
      </c>
      <c r="J153" s="188"/>
      <c r="K153" s="188"/>
      <c r="L153" s="201">
        <f t="shared" si="3"/>
        <v>0</v>
      </c>
      <c r="M153" s="202"/>
      <c r="N153" s="202"/>
      <c r="O153" s="203"/>
      <c r="P153" s="100">
        <v>47</v>
      </c>
      <c r="Q153" s="188"/>
      <c r="R153" s="188"/>
      <c r="S153" s="188"/>
      <c r="T153" s="188">
        <f t="shared" si="4"/>
        <v>0</v>
      </c>
      <c r="U153" s="188"/>
      <c r="V153" s="188"/>
      <c r="W153" s="188">
        <f t="shared" si="5"/>
        <v>0</v>
      </c>
      <c r="X153" s="188"/>
      <c r="Y153" s="188"/>
      <c r="Z153" s="201">
        <f t="shared" si="6"/>
        <v>0</v>
      </c>
      <c r="AA153" s="202"/>
      <c r="AB153" s="202"/>
      <c r="AC153" s="203"/>
      <c r="AD153" s="100">
        <v>89</v>
      </c>
      <c r="AE153" s="272"/>
      <c r="AF153" s="273"/>
      <c r="AG153" s="274"/>
      <c r="AH153" s="188">
        <f t="shared" si="7"/>
        <v>0</v>
      </c>
      <c r="AI153" s="188"/>
      <c r="AJ153" s="188"/>
      <c r="AK153" s="188">
        <f t="shared" si="8"/>
        <v>0</v>
      </c>
      <c r="AL153" s="188"/>
      <c r="AM153" s="188"/>
      <c r="AN153" s="201">
        <f t="shared" si="9"/>
        <v>0</v>
      </c>
      <c r="AO153" s="202"/>
      <c r="AP153" s="202"/>
      <c r="AQ153" s="203"/>
    </row>
    <row r="154" spans="1:44" ht="17.25" customHeight="1" x14ac:dyDescent="0.2">
      <c r="B154" s="99">
        <v>6</v>
      </c>
      <c r="C154" s="188"/>
      <c r="D154" s="188"/>
      <c r="E154" s="188"/>
      <c r="F154" s="188">
        <f t="shared" si="1"/>
        <v>0</v>
      </c>
      <c r="G154" s="188"/>
      <c r="H154" s="188"/>
      <c r="I154" s="188">
        <f t="shared" si="2"/>
        <v>0</v>
      </c>
      <c r="J154" s="188"/>
      <c r="K154" s="188"/>
      <c r="L154" s="201">
        <f t="shared" si="3"/>
        <v>0</v>
      </c>
      <c r="M154" s="202"/>
      <c r="N154" s="202"/>
      <c r="O154" s="203"/>
      <c r="P154" s="100">
        <v>48</v>
      </c>
      <c r="Q154" s="188"/>
      <c r="R154" s="188"/>
      <c r="S154" s="188"/>
      <c r="T154" s="188">
        <f t="shared" si="4"/>
        <v>0</v>
      </c>
      <c r="U154" s="188"/>
      <c r="V154" s="188"/>
      <c r="W154" s="188">
        <f t="shared" si="5"/>
        <v>0</v>
      </c>
      <c r="X154" s="188"/>
      <c r="Y154" s="188"/>
      <c r="Z154" s="201">
        <f t="shared" si="6"/>
        <v>0</v>
      </c>
      <c r="AA154" s="202"/>
      <c r="AB154" s="202"/>
      <c r="AC154" s="203"/>
      <c r="AD154" s="100">
        <v>90</v>
      </c>
      <c r="AE154" s="272"/>
      <c r="AF154" s="273"/>
      <c r="AG154" s="274"/>
      <c r="AH154" s="188">
        <f t="shared" si="7"/>
        <v>0</v>
      </c>
      <c r="AI154" s="188"/>
      <c r="AJ154" s="188"/>
      <c r="AK154" s="188">
        <f t="shared" si="8"/>
        <v>0</v>
      </c>
      <c r="AL154" s="188"/>
      <c r="AM154" s="188"/>
      <c r="AN154" s="201">
        <f t="shared" si="9"/>
        <v>0</v>
      </c>
      <c r="AO154" s="202"/>
      <c r="AP154" s="202"/>
      <c r="AQ154" s="203"/>
    </row>
    <row r="155" spans="1:44" ht="17.25" customHeight="1" x14ac:dyDescent="0.2">
      <c r="B155" s="99">
        <v>7</v>
      </c>
      <c r="C155" s="188"/>
      <c r="D155" s="188"/>
      <c r="E155" s="188"/>
      <c r="F155" s="188">
        <f t="shared" si="1"/>
        <v>0</v>
      </c>
      <c r="G155" s="188"/>
      <c r="H155" s="188"/>
      <c r="I155" s="188">
        <f t="shared" si="2"/>
        <v>0</v>
      </c>
      <c r="J155" s="188"/>
      <c r="K155" s="188"/>
      <c r="L155" s="201">
        <f t="shared" si="3"/>
        <v>0</v>
      </c>
      <c r="M155" s="202"/>
      <c r="N155" s="202"/>
      <c r="O155" s="203"/>
      <c r="P155" s="100">
        <v>49</v>
      </c>
      <c r="Q155" s="188"/>
      <c r="R155" s="188"/>
      <c r="S155" s="188"/>
      <c r="T155" s="188">
        <f t="shared" si="4"/>
        <v>0</v>
      </c>
      <c r="U155" s="188"/>
      <c r="V155" s="188"/>
      <c r="W155" s="188">
        <f t="shared" si="5"/>
        <v>0</v>
      </c>
      <c r="X155" s="188"/>
      <c r="Y155" s="188"/>
      <c r="Z155" s="201">
        <f t="shared" si="6"/>
        <v>0</v>
      </c>
      <c r="AA155" s="202"/>
      <c r="AB155" s="202"/>
      <c r="AC155" s="203"/>
      <c r="AD155" s="100">
        <v>91</v>
      </c>
      <c r="AE155" s="272"/>
      <c r="AF155" s="273"/>
      <c r="AG155" s="274"/>
      <c r="AH155" s="188">
        <f t="shared" si="7"/>
        <v>0</v>
      </c>
      <c r="AI155" s="188"/>
      <c r="AJ155" s="188"/>
      <c r="AK155" s="188">
        <f t="shared" si="8"/>
        <v>0</v>
      </c>
      <c r="AL155" s="188"/>
      <c r="AM155" s="188"/>
      <c r="AN155" s="201">
        <f t="shared" si="9"/>
        <v>0</v>
      </c>
      <c r="AO155" s="202"/>
      <c r="AP155" s="202"/>
      <c r="AQ155" s="203"/>
    </row>
    <row r="156" spans="1:44" ht="17.25" customHeight="1" x14ac:dyDescent="0.2">
      <c r="B156" s="99">
        <v>8</v>
      </c>
      <c r="C156" s="188"/>
      <c r="D156" s="188"/>
      <c r="E156" s="188"/>
      <c r="F156" s="188">
        <f t="shared" si="1"/>
        <v>0</v>
      </c>
      <c r="G156" s="188"/>
      <c r="H156" s="188"/>
      <c r="I156" s="188">
        <f t="shared" si="2"/>
        <v>0</v>
      </c>
      <c r="J156" s="188"/>
      <c r="K156" s="188"/>
      <c r="L156" s="201">
        <f t="shared" si="3"/>
        <v>0</v>
      </c>
      <c r="M156" s="202"/>
      <c r="N156" s="202"/>
      <c r="O156" s="203"/>
      <c r="P156" s="100">
        <v>50</v>
      </c>
      <c r="Q156" s="188"/>
      <c r="R156" s="188"/>
      <c r="S156" s="188"/>
      <c r="T156" s="188">
        <f t="shared" si="4"/>
        <v>0</v>
      </c>
      <c r="U156" s="188"/>
      <c r="V156" s="188"/>
      <c r="W156" s="188">
        <f t="shared" si="5"/>
        <v>0</v>
      </c>
      <c r="X156" s="188"/>
      <c r="Y156" s="188"/>
      <c r="Z156" s="201">
        <f t="shared" si="6"/>
        <v>0</v>
      </c>
      <c r="AA156" s="202"/>
      <c r="AB156" s="202"/>
      <c r="AC156" s="203"/>
      <c r="AD156" s="100">
        <v>92</v>
      </c>
      <c r="AE156" s="272"/>
      <c r="AF156" s="273"/>
      <c r="AG156" s="274"/>
      <c r="AH156" s="188">
        <f t="shared" si="7"/>
        <v>0</v>
      </c>
      <c r="AI156" s="188"/>
      <c r="AJ156" s="188"/>
      <c r="AK156" s="188">
        <f t="shared" si="8"/>
        <v>0</v>
      </c>
      <c r="AL156" s="188"/>
      <c r="AM156" s="188"/>
      <c r="AN156" s="201">
        <f t="shared" si="9"/>
        <v>0</v>
      </c>
      <c r="AO156" s="202"/>
      <c r="AP156" s="202"/>
      <c r="AQ156" s="203"/>
    </row>
    <row r="157" spans="1:44" ht="17.25" customHeight="1" x14ac:dyDescent="0.2">
      <c r="B157" s="99">
        <v>9</v>
      </c>
      <c r="C157" s="188"/>
      <c r="D157" s="188"/>
      <c r="E157" s="188"/>
      <c r="F157" s="188">
        <f t="shared" si="1"/>
        <v>0</v>
      </c>
      <c r="G157" s="188"/>
      <c r="H157" s="188"/>
      <c r="I157" s="188">
        <f t="shared" si="2"/>
        <v>0</v>
      </c>
      <c r="J157" s="188"/>
      <c r="K157" s="188"/>
      <c r="L157" s="201">
        <f t="shared" si="3"/>
        <v>0</v>
      </c>
      <c r="M157" s="202"/>
      <c r="N157" s="202"/>
      <c r="O157" s="203"/>
      <c r="P157" s="100">
        <v>51</v>
      </c>
      <c r="Q157" s="188"/>
      <c r="R157" s="188"/>
      <c r="S157" s="188"/>
      <c r="T157" s="188">
        <f t="shared" ref="T157:T190" si="10">+F157</f>
        <v>0</v>
      </c>
      <c r="U157" s="188"/>
      <c r="V157" s="188"/>
      <c r="W157" s="188">
        <f t="shared" ref="W157:W190" si="11">+Q157-T157</f>
        <v>0</v>
      </c>
      <c r="X157" s="188"/>
      <c r="Y157" s="188"/>
      <c r="Z157" s="201">
        <f t="shared" ref="Z157:Z190" si="12">+(0.99985*(W157/($AC$109-0.0012)))</f>
        <v>0</v>
      </c>
      <c r="AA157" s="202"/>
      <c r="AB157" s="202"/>
      <c r="AC157" s="203"/>
      <c r="AD157" s="100">
        <v>93</v>
      </c>
      <c r="AE157" s="272"/>
      <c r="AF157" s="273"/>
      <c r="AG157" s="274"/>
      <c r="AH157" s="188">
        <f t="shared" si="7"/>
        <v>0</v>
      </c>
      <c r="AI157" s="188"/>
      <c r="AJ157" s="188"/>
      <c r="AK157" s="188">
        <f t="shared" si="8"/>
        <v>0</v>
      </c>
      <c r="AL157" s="188"/>
      <c r="AM157" s="188"/>
      <c r="AN157" s="201">
        <f t="shared" si="9"/>
        <v>0</v>
      </c>
      <c r="AO157" s="202"/>
      <c r="AP157" s="202"/>
      <c r="AQ157" s="203"/>
    </row>
    <row r="158" spans="1:44" ht="17.25" customHeight="1" x14ac:dyDescent="0.2">
      <c r="B158" s="99">
        <v>10</v>
      </c>
      <c r="C158" s="188"/>
      <c r="D158" s="188"/>
      <c r="E158" s="188"/>
      <c r="F158" s="188">
        <f t="shared" si="1"/>
        <v>0</v>
      </c>
      <c r="G158" s="188"/>
      <c r="H158" s="188"/>
      <c r="I158" s="188">
        <f t="shared" si="2"/>
        <v>0</v>
      </c>
      <c r="J158" s="188"/>
      <c r="K158" s="188"/>
      <c r="L158" s="201">
        <f t="shared" si="3"/>
        <v>0</v>
      </c>
      <c r="M158" s="202"/>
      <c r="N158" s="202"/>
      <c r="O158" s="203"/>
      <c r="P158" s="100">
        <v>52</v>
      </c>
      <c r="Q158" s="188"/>
      <c r="R158" s="188"/>
      <c r="S158" s="188"/>
      <c r="T158" s="188">
        <f t="shared" si="10"/>
        <v>0</v>
      </c>
      <c r="U158" s="188"/>
      <c r="V158" s="188"/>
      <c r="W158" s="188">
        <f t="shared" si="11"/>
        <v>0</v>
      </c>
      <c r="X158" s="188"/>
      <c r="Y158" s="188"/>
      <c r="Z158" s="201">
        <f t="shared" si="12"/>
        <v>0</v>
      </c>
      <c r="AA158" s="202"/>
      <c r="AB158" s="202"/>
      <c r="AC158" s="203"/>
      <c r="AD158" s="100">
        <v>94</v>
      </c>
      <c r="AE158" s="272"/>
      <c r="AF158" s="273"/>
      <c r="AG158" s="274"/>
      <c r="AH158" s="188">
        <f t="shared" si="7"/>
        <v>0</v>
      </c>
      <c r="AI158" s="188"/>
      <c r="AJ158" s="188"/>
      <c r="AK158" s="188">
        <f t="shared" si="8"/>
        <v>0</v>
      </c>
      <c r="AL158" s="188"/>
      <c r="AM158" s="188"/>
      <c r="AN158" s="201">
        <f t="shared" si="9"/>
        <v>0</v>
      </c>
      <c r="AO158" s="202"/>
      <c r="AP158" s="202"/>
      <c r="AQ158" s="203"/>
    </row>
    <row r="159" spans="1:44" ht="17.25" customHeight="1" x14ac:dyDescent="0.2">
      <c r="B159" s="99">
        <v>11</v>
      </c>
      <c r="C159" s="188"/>
      <c r="D159" s="188"/>
      <c r="E159" s="188"/>
      <c r="F159" s="188">
        <f t="shared" si="1"/>
        <v>0</v>
      </c>
      <c r="G159" s="188"/>
      <c r="H159" s="188"/>
      <c r="I159" s="188">
        <f t="shared" si="2"/>
        <v>0</v>
      </c>
      <c r="J159" s="188"/>
      <c r="K159" s="188"/>
      <c r="L159" s="201">
        <f t="shared" si="3"/>
        <v>0</v>
      </c>
      <c r="M159" s="202"/>
      <c r="N159" s="202"/>
      <c r="O159" s="203"/>
      <c r="P159" s="100">
        <v>53</v>
      </c>
      <c r="Q159" s="188"/>
      <c r="R159" s="188"/>
      <c r="S159" s="188"/>
      <c r="T159" s="188">
        <f t="shared" si="10"/>
        <v>0</v>
      </c>
      <c r="U159" s="188"/>
      <c r="V159" s="188"/>
      <c r="W159" s="188">
        <f t="shared" si="11"/>
        <v>0</v>
      </c>
      <c r="X159" s="188"/>
      <c r="Y159" s="188"/>
      <c r="Z159" s="201">
        <f t="shared" si="12"/>
        <v>0</v>
      </c>
      <c r="AA159" s="202"/>
      <c r="AB159" s="202"/>
      <c r="AC159" s="203"/>
      <c r="AD159" s="100">
        <v>95</v>
      </c>
      <c r="AE159" s="272"/>
      <c r="AF159" s="273"/>
      <c r="AG159" s="274"/>
      <c r="AH159" s="188">
        <f t="shared" si="7"/>
        <v>0</v>
      </c>
      <c r="AI159" s="188"/>
      <c r="AJ159" s="188"/>
      <c r="AK159" s="188">
        <f t="shared" si="8"/>
        <v>0</v>
      </c>
      <c r="AL159" s="188"/>
      <c r="AM159" s="188"/>
      <c r="AN159" s="201">
        <f t="shared" si="9"/>
        <v>0</v>
      </c>
      <c r="AO159" s="202"/>
      <c r="AP159" s="202"/>
      <c r="AQ159" s="203"/>
    </row>
    <row r="160" spans="1:44" ht="17.25" customHeight="1" x14ac:dyDescent="0.2">
      <c r="B160" s="99">
        <v>12</v>
      </c>
      <c r="C160" s="188"/>
      <c r="D160" s="188"/>
      <c r="E160" s="188"/>
      <c r="F160" s="188">
        <f t="shared" si="1"/>
        <v>0</v>
      </c>
      <c r="G160" s="188"/>
      <c r="H160" s="188"/>
      <c r="I160" s="188">
        <f t="shared" si="2"/>
        <v>0</v>
      </c>
      <c r="J160" s="188"/>
      <c r="K160" s="188"/>
      <c r="L160" s="201">
        <f t="shared" si="3"/>
        <v>0</v>
      </c>
      <c r="M160" s="202"/>
      <c r="N160" s="202"/>
      <c r="O160" s="203"/>
      <c r="P160" s="100">
        <v>54</v>
      </c>
      <c r="Q160" s="188"/>
      <c r="R160" s="188"/>
      <c r="S160" s="188"/>
      <c r="T160" s="188">
        <f t="shared" si="10"/>
        <v>0</v>
      </c>
      <c r="U160" s="188"/>
      <c r="V160" s="188"/>
      <c r="W160" s="188">
        <f t="shared" si="11"/>
        <v>0</v>
      </c>
      <c r="X160" s="188"/>
      <c r="Y160" s="188"/>
      <c r="Z160" s="201">
        <f t="shared" si="12"/>
        <v>0</v>
      </c>
      <c r="AA160" s="202"/>
      <c r="AB160" s="202"/>
      <c r="AC160" s="203"/>
      <c r="AD160" s="100">
        <v>96</v>
      </c>
      <c r="AE160" s="272"/>
      <c r="AF160" s="273"/>
      <c r="AG160" s="274"/>
      <c r="AH160" s="188">
        <f t="shared" si="7"/>
        <v>0</v>
      </c>
      <c r="AI160" s="188"/>
      <c r="AJ160" s="188"/>
      <c r="AK160" s="188">
        <f t="shared" si="8"/>
        <v>0</v>
      </c>
      <c r="AL160" s="188"/>
      <c r="AM160" s="188"/>
      <c r="AN160" s="201">
        <f t="shared" si="9"/>
        <v>0</v>
      </c>
      <c r="AO160" s="202"/>
      <c r="AP160" s="202"/>
      <c r="AQ160" s="203"/>
    </row>
    <row r="161" spans="2:43" ht="17.25" customHeight="1" x14ac:dyDescent="0.2">
      <c r="B161" s="99">
        <v>13</v>
      </c>
      <c r="C161" s="188"/>
      <c r="D161" s="188"/>
      <c r="E161" s="188"/>
      <c r="F161" s="188">
        <f t="shared" si="1"/>
        <v>0</v>
      </c>
      <c r="G161" s="188"/>
      <c r="H161" s="188"/>
      <c r="I161" s="188">
        <f t="shared" si="2"/>
        <v>0</v>
      </c>
      <c r="J161" s="188"/>
      <c r="K161" s="188"/>
      <c r="L161" s="201">
        <f t="shared" si="3"/>
        <v>0</v>
      </c>
      <c r="M161" s="202"/>
      <c r="N161" s="202"/>
      <c r="O161" s="203"/>
      <c r="P161" s="100">
        <v>55</v>
      </c>
      <c r="Q161" s="188"/>
      <c r="R161" s="188"/>
      <c r="S161" s="188"/>
      <c r="T161" s="188">
        <f t="shared" si="10"/>
        <v>0</v>
      </c>
      <c r="U161" s="188"/>
      <c r="V161" s="188"/>
      <c r="W161" s="188">
        <f t="shared" si="11"/>
        <v>0</v>
      </c>
      <c r="X161" s="188"/>
      <c r="Y161" s="188"/>
      <c r="Z161" s="201">
        <f t="shared" si="12"/>
        <v>0</v>
      </c>
      <c r="AA161" s="202"/>
      <c r="AB161" s="202"/>
      <c r="AC161" s="203"/>
      <c r="AD161" s="100">
        <v>97</v>
      </c>
      <c r="AE161" s="272"/>
      <c r="AF161" s="273"/>
      <c r="AG161" s="274"/>
      <c r="AH161" s="188">
        <f t="shared" si="7"/>
        <v>0</v>
      </c>
      <c r="AI161" s="188"/>
      <c r="AJ161" s="188"/>
      <c r="AK161" s="188">
        <f t="shared" si="8"/>
        <v>0</v>
      </c>
      <c r="AL161" s="188"/>
      <c r="AM161" s="188"/>
      <c r="AN161" s="201">
        <f t="shared" si="9"/>
        <v>0</v>
      </c>
      <c r="AO161" s="202"/>
      <c r="AP161" s="202"/>
      <c r="AQ161" s="203"/>
    </row>
    <row r="162" spans="2:43" ht="17.25" customHeight="1" x14ac:dyDescent="0.2">
      <c r="B162" s="99">
        <v>14</v>
      </c>
      <c r="C162" s="188"/>
      <c r="D162" s="188"/>
      <c r="E162" s="188"/>
      <c r="F162" s="188">
        <f t="shared" si="1"/>
        <v>0</v>
      </c>
      <c r="G162" s="188"/>
      <c r="H162" s="188"/>
      <c r="I162" s="188">
        <f t="shared" si="2"/>
        <v>0</v>
      </c>
      <c r="J162" s="188"/>
      <c r="K162" s="188"/>
      <c r="L162" s="201">
        <f t="shared" si="3"/>
        <v>0</v>
      </c>
      <c r="M162" s="202"/>
      <c r="N162" s="202"/>
      <c r="O162" s="203"/>
      <c r="P162" s="100">
        <v>56</v>
      </c>
      <c r="Q162" s="188"/>
      <c r="R162" s="188"/>
      <c r="S162" s="188"/>
      <c r="T162" s="188">
        <f t="shared" si="10"/>
        <v>0</v>
      </c>
      <c r="U162" s="188"/>
      <c r="V162" s="188"/>
      <c r="W162" s="188">
        <f t="shared" si="11"/>
        <v>0</v>
      </c>
      <c r="X162" s="188"/>
      <c r="Y162" s="188"/>
      <c r="Z162" s="201">
        <f t="shared" si="12"/>
        <v>0</v>
      </c>
      <c r="AA162" s="202"/>
      <c r="AB162" s="202"/>
      <c r="AC162" s="203"/>
      <c r="AD162" s="100">
        <v>98</v>
      </c>
      <c r="AE162" s="272"/>
      <c r="AF162" s="273"/>
      <c r="AG162" s="274"/>
      <c r="AH162" s="188">
        <f t="shared" si="7"/>
        <v>0</v>
      </c>
      <c r="AI162" s="188"/>
      <c r="AJ162" s="188"/>
      <c r="AK162" s="188">
        <f t="shared" si="8"/>
        <v>0</v>
      </c>
      <c r="AL162" s="188"/>
      <c r="AM162" s="188"/>
      <c r="AN162" s="201">
        <f t="shared" si="9"/>
        <v>0</v>
      </c>
      <c r="AO162" s="202"/>
      <c r="AP162" s="202"/>
      <c r="AQ162" s="203"/>
    </row>
    <row r="163" spans="2:43" ht="17.25" customHeight="1" x14ac:dyDescent="0.2">
      <c r="B163" s="99">
        <v>15</v>
      </c>
      <c r="C163" s="188"/>
      <c r="D163" s="188"/>
      <c r="E163" s="188"/>
      <c r="F163" s="188">
        <f t="shared" si="1"/>
        <v>0</v>
      </c>
      <c r="G163" s="188"/>
      <c r="H163" s="188"/>
      <c r="I163" s="188">
        <f t="shared" si="2"/>
        <v>0</v>
      </c>
      <c r="J163" s="188"/>
      <c r="K163" s="188"/>
      <c r="L163" s="201">
        <f t="shared" si="3"/>
        <v>0</v>
      </c>
      <c r="M163" s="202"/>
      <c r="N163" s="202"/>
      <c r="O163" s="203"/>
      <c r="P163" s="100">
        <v>57</v>
      </c>
      <c r="Q163" s="188"/>
      <c r="R163" s="188"/>
      <c r="S163" s="188"/>
      <c r="T163" s="188">
        <f t="shared" si="10"/>
        <v>0</v>
      </c>
      <c r="U163" s="188"/>
      <c r="V163" s="188"/>
      <c r="W163" s="188">
        <f t="shared" si="11"/>
        <v>0</v>
      </c>
      <c r="X163" s="188"/>
      <c r="Y163" s="188"/>
      <c r="Z163" s="201">
        <f t="shared" si="12"/>
        <v>0</v>
      </c>
      <c r="AA163" s="202"/>
      <c r="AB163" s="202"/>
      <c r="AC163" s="203"/>
      <c r="AD163" s="100">
        <v>99</v>
      </c>
      <c r="AE163" s="272"/>
      <c r="AF163" s="273"/>
      <c r="AG163" s="274"/>
      <c r="AH163" s="188">
        <f t="shared" si="7"/>
        <v>0</v>
      </c>
      <c r="AI163" s="188"/>
      <c r="AJ163" s="188"/>
      <c r="AK163" s="188">
        <f t="shared" si="8"/>
        <v>0</v>
      </c>
      <c r="AL163" s="188"/>
      <c r="AM163" s="188"/>
      <c r="AN163" s="201">
        <f t="shared" si="9"/>
        <v>0</v>
      </c>
      <c r="AO163" s="202"/>
      <c r="AP163" s="202"/>
      <c r="AQ163" s="203"/>
    </row>
    <row r="164" spans="2:43" ht="17.25" customHeight="1" x14ac:dyDescent="0.2">
      <c r="B164" s="99">
        <v>16</v>
      </c>
      <c r="C164" s="188"/>
      <c r="D164" s="188"/>
      <c r="E164" s="188"/>
      <c r="F164" s="188">
        <f t="shared" si="1"/>
        <v>0</v>
      </c>
      <c r="G164" s="188"/>
      <c r="H164" s="188"/>
      <c r="I164" s="188">
        <f t="shared" si="2"/>
        <v>0</v>
      </c>
      <c r="J164" s="188"/>
      <c r="K164" s="188"/>
      <c r="L164" s="201">
        <f t="shared" si="3"/>
        <v>0</v>
      </c>
      <c r="M164" s="202"/>
      <c r="N164" s="202"/>
      <c r="O164" s="203"/>
      <c r="P164" s="100">
        <v>58</v>
      </c>
      <c r="Q164" s="188"/>
      <c r="R164" s="188"/>
      <c r="S164" s="188"/>
      <c r="T164" s="188">
        <f t="shared" si="10"/>
        <v>0</v>
      </c>
      <c r="U164" s="188"/>
      <c r="V164" s="188"/>
      <c r="W164" s="188">
        <f t="shared" si="11"/>
        <v>0</v>
      </c>
      <c r="X164" s="188"/>
      <c r="Y164" s="188"/>
      <c r="Z164" s="201">
        <f t="shared" si="12"/>
        <v>0</v>
      </c>
      <c r="AA164" s="202"/>
      <c r="AB164" s="202"/>
      <c r="AC164" s="203"/>
      <c r="AD164" s="100">
        <v>100</v>
      </c>
      <c r="AE164" s="272"/>
      <c r="AF164" s="273"/>
      <c r="AG164" s="274"/>
      <c r="AH164" s="188">
        <f t="shared" si="7"/>
        <v>0</v>
      </c>
      <c r="AI164" s="188"/>
      <c r="AJ164" s="188"/>
      <c r="AK164" s="188">
        <f t="shared" si="8"/>
        <v>0</v>
      </c>
      <c r="AL164" s="188"/>
      <c r="AM164" s="188"/>
      <c r="AN164" s="201">
        <f t="shared" si="9"/>
        <v>0</v>
      </c>
      <c r="AO164" s="202"/>
      <c r="AP164" s="202"/>
      <c r="AQ164" s="203"/>
    </row>
    <row r="165" spans="2:43" ht="17.25" customHeight="1" x14ac:dyDescent="0.2">
      <c r="B165" s="99">
        <v>17</v>
      </c>
      <c r="C165" s="188"/>
      <c r="D165" s="188"/>
      <c r="E165" s="188"/>
      <c r="F165" s="188">
        <f t="shared" si="1"/>
        <v>0</v>
      </c>
      <c r="G165" s="188"/>
      <c r="H165" s="188"/>
      <c r="I165" s="188">
        <f t="shared" si="2"/>
        <v>0</v>
      </c>
      <c r="J165" s="188"/>
      <c r="K165" s="188"/>
      <c r="L165" s="201">
        <f t="shared" si="3"/>
        <v>0</v>
      </c>
      <c r="M165" s="202"/>
      <c r="N165" s="202"/>
      <c r="O165" s="203"/>
      <c r="P165" s="100">
        <v>59</v>
      </c>
      <c r="Q165" s="188"/>
      <c r="R165" s="188"/>
      <c r="S165" s="188"/>
      <c r="T165" s="188">
        <f t="shared" si="10"/>
        <v>0</v>
      </c>
      <c r="U165" s="188"/>
      <c r="V165" s="188"/>
      <c r="W165" s="188">
        <f t="shared" si="11"/>
        <v>0</v>
      </c>
      <c r="X165" s="188"/>
      <c r="Y165" s="188"/>
      <c r="Z165" s="201">
        <f t="shared" si="12"/>
        <v>0</v>
      </c>
      <c r="AA165" s="202"/>
      <c r="AB165" s="202"/>
      <c r="AC165" s="203"/>
      <c r="AD165" s="100">
        <v>101</v>
      </c>
      <c r="AE165" s="272"/>
      <c r="AF165" s="273"/>
      <c r="AG165" s="274"/>
      <c r="AH165" s="188">
        <f t="shared" si="7"/>
        <v>0</v>
      </c>
      <c r="AI165" s="188"/>
      <c r="AJ165" s="188"/>
      <c r="AK165" s="188">
        <f t="shared" si="8"/>
        <v>0</v>
      </c>
      <c r="AL165" s="188"/>
      <c r="AM165" s="188"/>
      <c r="AN165" s="201">
        <f t="shared" si="9"/>
        <v>0</v>
      </c>
      <c r="AO165" s="202"/>
      <c r="AP165" s="202"/>
      <c r="AQ165" s="203"/>
    </row>
    <row r="166" spans="2:43" ht="17.25" customHeight="1" x14ac:dyDescent="0.2">
      <c r="B166" s="99">
        <v>18</v>
      </c>
      <c r="C166" s="188"/>
      <c r="D166" s="188"/>
      <c r="E166" s="188"/>
      <c r="F166" s="188">
        <f t="shared" si="1"/>
        <v>0</v>
      </c>
      <c r="G166" s="188"/>
      <c r="H166" s="188"/>
      <c r="I166" s="188">
        <f t="shared" si="2"/>
        <v>0</v>
      </c>
      <c r="J166" s="188"/>
      <c r="K166" s="188"/>
      <c r="L166" s="201">
        <f t="shared" si="3"/>
        <v>0</v>
      </c>
      <c r="M166" s="202"/>
      <c r="N166" s="202"/>
      <c r="O166" s="203"/>
      <c r="P166" s="100">
        <v>60</v>
      </c>
      <c r="Q166" s="188"/>
      <c r="R166" s="188"/>
      <c r="S166" s="188"/>
      <c r="T166" s="188">
        <f t="shared" si="10"/>
        <v>0</v>
      </c>
      <c r="U166" s="188"/>
      <c r="V166" s="188"/>
      <c r="W166" s="188">
        <f t="shared" si="11"/>
        <v>0</v>
      </c>
      <c r="X166" s="188"/>
      <c r="Y166" s="188"/>
      <c r="Z166" s="201">
        <f t="shared" si="12"/>
        <v>0</v>
      </c>
      <c r="AA166" s="202"/>
      <c r="AB166" s="202"/>
      <c r="AC166" s="203"/>
      <c r="AD166" s="100">
        <v>102</v>
      </c>
      <c r="AE166" s="272"/>
      <c r="AF166" s="273"/>
      <c r="AG166" s="274"/>
      <c r="AH166" s="188">
        <f t="shared" si="7"/>
        <v>0</v>
      </c>
      <c r="AI166" s="188"/>
      <c r="AJ166" s="188"/>
      <c r="AK166" s="188">
        <f t="shared" si="8"/>
        <v>0</v>
      </c>
      <c r="AL166" s="188"/>
      <c r="AM166" s="188"/>
      <c r="AN166" s="201">
        <f t="shared" si="9"/>
        <v>0</v>
      </c>
      <c r="AO166" s="202"/>
      <c r="AP166" s="202"/>
      <c r="AQ166" s="203"/>
    </row>
    <row r="167" spans="2:43" ht="17.25" customHeight="1" x14ac:dyDescent="0.2">
      <c r="B167" s="99">
        <v>19</v>
      </c>
      <c r="C167" s="188"/>
      <c r="D167" s="188"/>
      <c r="E167" s="188"/>
      <c r="F167" s="188">
        <f t="shared" si="1"/>
        <v>0</v>
      </c>
      <c r="G167" s="188"/>
      <c r="H167" s="188"/>
      <c r="I167" s="188">
        <f t="shared" si="2"/>
        <v>0</v>
      </c>
      <c r="J167" s="188"/>
      <c r="K167" s="188"/>
      <c r="L167" s="201">
        <f t="shared" si="3"/>
        <v>0</v>
      </c>
      <c r="M167" s="202"/>
      <c r="N167" s="202"/>
      <c r="O167" s="203"/>
      <c r="P167" s="100">
        <v>61</v>
      </c>
      <c r="Q167" s="188"/>
      <c r="R167" s="188"/>
      <c r="S167" s="188"/>
      <c r="T167" s="188">
        <f t="shared" si="10"/>
        <v>0</v>
      </c>
      <c r="U167" s="188"/>
      <c r="V167" s="188"/>
      <c r="W167" s="188">
        <f t="shared" si="11"/>
        <v>0</v>
      </c>
      <c r="X167" s="188"/>
      <c r="Y167" s="188"/>
      <c r="Z167" s="201">
        <f t="shared" si="12"/>
        <v>0</v>
      </c>
      <c r="AA167" s="202"/>
      <c r="AB167" s="202"/>
      <c r="AC167" s="203"/>
      <c r="AD167" s="100">
        <v>103</v>
      </c>
      <c r="AE167" s="272"/>
      <c r="AF167" s="273"/>
      <c r="AG167" s="274"/>
      <c r="AH167" s="188">
        <f t="shared" si="7"/>
        <v>0</v>
      </c>
      <c r="AI167" s="188"/>
      <c r="AJ167" s="188"/>
      <c r="AK167" s="188">
        <f t="shared" si="8"/>
        <v>0</v>
      </c>
      <c r="AL167" s="188"/>
      <c r="AM167" s="188"/>
      <c r="AN167" s="201">
        <f t="shared" si="9"/>
        <v>0</v>
      </c>
      <c r="AO167" s="202"/>
      <c r="AP167" s="202"/>
      <c r="AQ167" s="203"/>
    </row>
    <row r="168" spans="2:43" ht="17.25" customHeight="1" x14ac:dyDescent="0.2">
      <c r="B168" s="99">
        <v>20</v>
      </c>
      <c r="C168" s="188"/>
      <c r="D168" s="188"/>
      <c r="E168" s="188"/>
      <c r="F168" s="188">
        <f t="shared" si="1"/>
        <v>0</v>
      </c>
      <c r="G168" s="188"/>
      <c r="H168" s="188"/>
      <c r="I168" s="188">
        <f t="shared" si="2"/>
        <v>0</v>
      </c>
      <c r="J168" s="188"/>
      <c r="K168" s="188"/>
      <c r="L168" s="201">
        <f t="shared" si="3"/>
        <v>0</v>
      </c>
      <c r="M168" s="202"/>
      <c r="N168" s="202"/>
      <c r="O168" s="203"/>
      <c r="P168" s="100">
        <v>62</v>
      </c>
      <c r="Q168" s="188"/>
      <c r="R168" s="188"/>
      <c r="S168" s="188"/>
      <c r="T168" s="188">
        <f t="shared" si="10"/>
        <v>0</v>
      </c>
      <c r="U168" s="188"/>
      <c r="V168" s="188"/>
      <c r="W168" s="188">
        <f t="shared" si="11"/>
        <v>0</v>
      </c>
      <c r="X168" s="188"/>
      <c r="Y168" s="188"/>
      <c r="Z168" s="201">
        <f t="shared" si="12"/>
        <v>0</v>
      </c>
      <c r="AA168" s="202"/>
      <c r="AB168" s="202"/>
      <c r="AC168" s="203"/>
      <c r="AD168" s="100">
        <v>104</v>
      </c>
      <c r="AE168" s="272"/>
      <c r="AF168" s="273"/>
      <c r="AG168" s="274"/>
      <c r="AH168" s="188">
        <f t="shared" si="7"/>
        <v>0</v>
      </c>
      <c r="AI168" s="188"/>
      <c r="AJ168" s="188"/>
      <c r="AK168" s="188">
        <f t="shared" si="8"/>
        <v>0</v>
      </c>
      <c r="AL168" s="188"/>
      <c r="AM168" s="188"/>
      <c r="AN168" s="201">
        <f t="shared" si="9"/>
        <v>0</v>
      </c>
      <c r="AO168" s="202"/>
      <c r="AP168" s="202"/>
      <c r="AQ168" s="203"/>
    </row>
    <row r="169" spans="2:43" ht="17.25" customHeight="1" x14ac:dyDescent="0.2">
      <c r="B169" s="99">
        <v>21</v>
      </c>
      <c r="C169" s="188"/>
      <c r="D169" s="188"/>
      <c r="E169" s="188"/>
      <c r="F169" s="188">
        <f t="shared" si="1"/>
        <v>0</v>
      </c>
      <c r="G169" s="188"/>
      <c r="H169" s="188"/>
      <c r="I169" s="188">
        <f t="shared" si="2"/>
        <v>0</v>
      </c>
      <c r="J169" s="188"/>
      <c r="K169" s="188"/>
      <c r="L169" s="201">
        <f t="shared" si="3"/>
        <v>0</v>
      </c>
      <c r="M169" s="202"/>
      <c r="N169" s="202"/>
      <c r="O169" s="203"/>
      <c r="P169" s="100">
        <v>63</v>
      </c>
      <c r="Q169" s="188"/>
      <c r="R169" s="188"/>
      <c r="S169" s="188"/>
      <c r="T169" s="188">
        <f t="shared" si="10"/>
        <v>0</v>
      </c>
      <c r="U169" s="188"/>
      <c r="V169" s="188"/>
      <c r="W169" s="188">
        <f t="shared" si="11"/>
        <v>0</v>
      </c>
      <c r="X169" s="188"/>
      <c r="Y169" s="188"/>
      <c r="Z169" s="201">
        <f t="shared" si="12"/>
        <v>0</v>
      </c>
      <c r="AA169" s="202"/>
      <c r="AB169" s="202"/>
      <c r="AC169" s="203"/>
      <c r="AD169" s="100">
        <v>105</v>
      </c>
      <c r="AE169" s="272"/>
      <c r="AF169" s="273"/>
      <c r="AG169" s="274"/>
      <c r="AH169" s="188">
        <f t="shared" si="7"/>
        <v>0</v>
      </c>
      <c r="AI169" s="188"/>
      <c r="AJ169" s="188"/>
      <c r="AK169" s="188">
        <f t="shared" si="8"/>
        <v>0</v>
      </c>
      <c r="AL169" s="188"/>
      <c r="AM169" s="188"/>
      <c r="AN169" s="201">
        <f t="shared" si="9"/>
        <v>0</v>
      </c>
      <c r="AO169" s="202"/>
      <c r="AP169" s="202"/>
      <c r="AQ169" s="203"/>
    </row>
    <row r="170" spans="2:43" ht="17.25" customHeight="1" x14ac:dyDescent="0.2">
      <c r="B170" s="99">
        <v>22</v>
      </c>
      <c r="C170" s="188"/>
      <c r="D170" s="188"/>
      <c r="E170" s="188"/>
      <c r="F170" s="188">
        <f t="shared" si="1"/>
        <v>0</v>
      </c>
      <c r="G170" s="188"/>
      <c r="H170" s="188"/>
      <c r="I170" s="188">
        <f t="shared" si="2"/>
        <v>0</v>
      </c>
      <c r="J170" s="188"/>
      <c r="K170" s="188"/>
      <c r="L170" s="201">
        <f t="shared" si="3"/>
        <v>0</v>
      </c>
      <c r="M170" s="202"/>
      <c r="N170" s="202"/>
      <c r="O170" s="203"/>
      <c r="P170" s="100">
        <v>64</v>
      </c>
      <c r="Q170" s="188"/>
      <c r="R170" s="188"/>
      <c r="S170" s="188"/>
      <c r="T170" s="188">
        <f t="shared" si="10"/>
        <v>0</v>
      </c>
      <c r="U170" s="188"/>
      <c r="V170" s="188"/>
      <c r="W170" s="188">
        <f t="shared" si="11"/>
        <v>0</v>
      </c>
      <c r="X170" s="188"/>
      <c r="Y170" s="188"/>
      <c r="Z170" s="201">
        <f t="shared" si="12"/>
        <v>0</v>
      </c>
      <c r="AA170" s="202"/>
      <c r="AB170" s="202"/>
      <c r="AC170" s="203"/>
      <c r="AD170" s="100">
        <v>106</v>
      </c>
      <c r="AE170" s="272"/>
      <c r="AF170" s="273"/>
      <c r="AG170" s="274"/>
      <c r="AH170" s="188">
        <f t="shared" si="7"/>
        <v>0</v>
      </c>
      <c r="AI170" s="188"/>
      <c r="AJ170" s="188"/>
      <c r="AK170" s="188">
        <f t="shared" si="8"/>
        <v>0</v>
      </c>
      <c r="AL170" s="188"/>
      <c r="AM170" s="188"/>
      <c r="AN170" s="201">
        <f t="shared" si="9"/>
        <v>0</v>
      </c>
      <c r="AO170" s="202"/>
      <c r="AP170" s="202"/>
      <c r="AQ170" s="203"/>
    </row>
    <row r="171" spans="2:43" ht="17.25" customHeight="1" x14ac:dyDescent="0.2">
      <c r="B171" s="99">
        <v>23</v>
      </c>
      <c r="C171" s="188"/>
      <c r="D171" s="188"/>
      <c r="E171" s="188"/>
      <c r="F171" s="188">
        <f t="shared" si="1"/>
        <v>0</v>
      </c>
      <c r="G171" s="188"/>
      <c r="H171" s="188"/>
      <c r="I171" s="188">
        <f t="shared" si="2"/>
        <v>0</v>
      </c>
      <c r="J171" s="188"/>
      <c r="K171" s="188"/>
      <c r="L171" s="201">
        <f t="shared" si="3"/>
        <v>0</v>
      </c>
      <c r="M171" s="202"/>
      <c r="N171" s="202"/>
      <c r="O171" s="203"/>
      <c r="P171" s="100">
        <v>65</v>
      </c>
      <c r="Q171" s="188"/>
      <c r="R171" s="188"/>
      <c r="S171" s="188"/>
      <c r="T171" s="188">
        <f t="shared" si="10"/>
        <v>0</v>
      </c>
      <c r="U171" s="188"/>
      <c r="V171" s="188"/>
      <c r="W171" s="188">
        <f t="shared" si="11"/>
        <v>0</v>
      </c>
      <c r="X171" s="188"/>
      <c r="Y171" s="188"/>
      <c r="Z171" s="201">
        <f t="shared" si="12"/>
        <v>0</v>
      </c>
      <c r="AA171" s="202"/>
      <c r="AB171" s="202"/>
      <c r="AC171" s="203"/>
      <c r="AD171" s="100">
        <v>107</v>
      </c>
      <c r="AE171" s="272"/>
      <c r="AF171" s="273"/>
      <c r="AG171" s="274"/>
      <c r="AH171" s="188">
        <f t="shared" si="7"/>
        <v>0</v>
      </c>
      <c r="AI171" s="188"/>
      <c r="AJ171" s="188"/>
      <c r="AK171" s="188">
        <f t="shared" si="8"/>
        <v>0</v>
      </c>
      <c r="AL171" s="188"/>
      <c r="AM171" s="188"/>
      <c r="AN171" s="201">
        <f t="shared" si="9"/>
        <v>0</v>
      </c>
      <c r="AO171" s="202"/>
      <c r="AP171" s="202"/>
      <c r="AQ171" s="203"/>
    </row>
    <row r="172" spans="2:43" ht="17.25" customHeight="1" x14ac:dyDescent="0.2">
      <c r="B172" s="99">
        <v>24</v>
      </c>
      <c r="C172" s="188"/>
      <c r="D172" s="188"/>
      <c r="E172" s="188"/>
      <c r="F172" s="188">
        <f t="shared" si="1"/>
        <v>0</v>
      </c>
      <c r="G172" s="188"/>
      <c r="H172" s="188"/>
      <c r="I172" s="188">
        <f t="shared" si="2"/>
        <v>0</v>
      </c>
      <c r="J172" s="188"/>
      <c r="K172" s="188"/>
      <c r="L172" s="201">
        <f t="shared" si="3"/>
        <v>0</v>
      </c>
      <c r="M172" s="202"/>
      <c r="N172" s="202"/>
      <c r="O172" s="203"/>
      <c r="P172" s="100">
        <v>66</v>
      </c>
      <c r="Q172" s="188"/>
      <c r="R172" s="188"/>
      <c r="S172" s="188"/>
      <c r="T172" s="188">
        <f t="shared" si="10"/>
        <v>0</v>
      </c>
      <c r="U172" s="188"/>
      <c r="V172" s="188"/>
      <c r="W172" s="188">
        <f t="shared" si="11"/>
        <v>0</v>
      </c>
      <c r="X172" s="188"/>
      <c r="Y172" s="188"/>
      <c r="Z172" s="201">
        <f t="shared" si="12"/>
        <v>0</v>
      </c>
      <c r="AA172" s="202"/>
      <c r="AB172" s="202"/>
      <c r="AC172" s="203"/>
      <c r="AD172" s="100">
        <v>108</v>
      </c>
      <c r="AE172" s="272"/>
      <c r="AF172" s="273"/>
      <c r="AG172" s="274"/>
      <c r="AH172" s="188">
        <f t="shared" si="7"/>
        <v>0</v>
      </c>
      <c r="AI172" s="188"/>
      <c r="AJ172" s="188"/>
      <c r="AK172" s="188">
        <f t="shared" si="8"/>
        <v>0</v>
      </c>
      <c r="AL172" s="188"/>
      <c r="AM172" s="188"/>
      <c r="AN172" s="201">
        <f t="shared" si="9"/>
        <v>0</v>
      </c>
      <c r="AO172" s="202"/>
      <c r="AP172" s="202"/>
      <c r="AQ172" s="203"/>
    </row>
    <row r="173" spans="2:43" ht="17.25" customHeight="1" x14ac:dyDescent="0.2">
      <c r="B173" s="99">
        <v>25</v>
      </c>
      <c r="C173" s="188"/>
      <c r="D173" s="188"/>
      <c r="E173" s="188"/>
      <c r="F173" s="188">
        <f t="shared" si="1"/>
        <v>0</v>
      </c>
      <c r="G173" s="188"/>
      <c r="H173" s="188"/>
      <c r="I173" s="188">
        <f t="shared" si="2"/>
        <v>0</v>
      </c>
      <c r="J173" s="188"/>
      <c r="K173" s="188"/>
      <c r="L173" s="201">
        <f t="shared" si="3"/>
        <v>0</v>
      </c>
      <c r="M173" s="202"/>
      <c r="N173" s="202"/>
      <c r="O173" s="203"/>
      <c r="P173" s="100">
        <v>67</v>
      </c>
      <c r="Q173" s="188"/>
      <c r="R173" s="188"/>
      <c r="S173" s="188"/>
      <c r="T173" s="188">
        <f t="shared" si="10"/>
        <v>0</v>
      </c>
      <c r="U173" s="188"/>
      <c r="V173" s="188"/>
      <c r="W173" s="188">
        <f t="shared" si="11"/>
        <v>0</v>
      </c>
      <c r="X173" s="188"/>
      <c r="Y173" s="188"/>
      <c r="Z173" s="201">
        <f t="shared" si="12"/>
        <v>0</v>
      </c>
      <c r="AA173" s="202"/>
      <c r="AB173" s="202"/>
      <c r="AC173" s="203"/>
      <c r="AD173" s="100">
        <v>109</v>
      </c>
      <c r="AE173" s="272"/>
      <c r="AF173" s="273"/>
      <c r="AG173" s="274"/>
      <c r="AH173" s="188">
        <f t="shared" si="7"/>
        <v>0</v>
      </c>
      <c r="AI173" s="188"/>
      <c r="AJ173" s="188"/>
      <c r="AK173" s="188">
        <f t="shared" si="8"/>
        <v>0</v>
      </c>
      <c r="AL173" s="188"/>
      <c r="AM173" s="188"/>
      <c r="AN173" s="201">
        <f t="shared" si="9"/>
        <v>0</v>
      </c>
      <c r="AO173" s="202"/>
      <c r="AP173" s="202"/>
      <c r="AQ173" s="203"/>
    </row>
    <row r="174" spans="2:43" ht="17.25" customHeight="1" x14ac:dyDescent="0.2">
      <c r="B174" s="99">
        <v>26</v>
      </c>
      <c r="C174" s="188"/>
      <c r="D174" s="188"/>
      <c r="E174" s="188"/>
      <c r="F174" s="188">
        <f t="shared" si="1"/>
        <v>0</v>
      </c>
      <c r="G174" s="188"/>
      <c r="H174" s="188"/>
      <c r="I174" s="188">
        <f t="shared" si="2"/>
        <v>0</v>
      </c>
      <c r="J174" s="188"/>
      <c r="K174" s="188"/>
      <c r="L174" s="201">
        <f t="shared" si="3"/>
        <v>0</v>
      </c>
      <c r="M174" s="202"/>
      <c r="N174" s="202"/>
      <c r="O174" s="203"/>
      <c r="P174" s="100">
        <v>68</v>
      </c>
      <c r="Q174" s="188"/>
      <c r="R174" s="188"/>
      <c r="S174" s="188"/>
      <c r="T174" s="188">
        <f t="shared" si="10"/>
        <v>0</v>
      </c>
      <c r="U174" s="188"/>
      <c r="V174" s="188"/>
      <c r="W174" s="188">
        <f t="shared" si="11"/>
        <v>0</v>
      </c>
      <c r="X174" s="188"/>
      <c r="Y174" s="188"/>
      <c r="Z174" s="201">
        <f t="shared" si="12"/>
        <v>0</v>
      </c>
      <c r="AA174" s="202"/>
      <c r="AB174" s="202"/>
      <c r="AC174" s="203"/>
      <c r="AD174" s="100">
        <v>110</v>
      </c>
      <c r="AE174" s="272"/>
      <c r="AF174" s="273"/>
      <c r="AG174" s="274"/>
      <c r="AH174" s="188">
        <f t="shared" si="7"/>
        <v>0</v>
      </c>
      <c r="AI174" s="188"/>
      <c r="AJ174" s="188"/>
      <c r="AK174" s="188">
        <f t="shared" si="8"/>
        <v>0</v>
      </c>
      <c r="AL174" s="188"/>
      <c r="AM174" s="188"/>
      <c r="AN174" s="201">
        <f t="shared" si="9"/>
        <v>0</v>
      </c>
      <c r="AO174" s="202"/>
      <c r="AP174" s="202"/>
      <c r="AQ174" s="203"/>
    </row>
    <row r="175" spans="2:43" ht="15.75" customHeight="1" x14ac:dyDescent="0.2">
      <c r="B175" s="99">
        <v>27</v>
      </c>
      <c r="C175" s="188"/>
      <c r="D175" s="188"/>
      <c r="E175" s="188"/>
      <c r="F175" s="188">
        <f t="shared" si="1"/>
        <v>0</v>
      </c>
      <c r="G175" s="188"/>
      <c r="H175" s="188"/>
      <c r="I175" s="188">
        <f t="shared" si="2"/>
        <v>0</v>
      </c>
      <c r="J175" s="188"/>
      <c r="K175" s="188"/>
      <c r="L175" s="201">
        <f t="shared" si="3"/>
        <v>0</v>
      </c>
      <c r="M175" s="202"/>
      <c r="N175" s="202"/>
      <c r="O175" s="203"/>
      <c r="P175" s="100">
        <v>69</v>
      </c>
      <c r="Q175" s="188"/>
      <c r="R175" s="188"/>
      <c r="S175" s="188"/>
      <c r="T175" s="188">
        <f t="shared" si="10"/>
        <v>0</v>
      </c>
      <c r="U175" s="188"/>
      <c r="V175" s="188"/>
      <c r="W175" s="188">
        <f t="shared" si="11"/>
        <v>0</v>
      </c>
      <c r="X175" s="188"/>
      <c r="Y175" s="188"/>
      <c r="Z175" s="201">
        <f t="shared" si="12"/>
        <v>0</v>
      </c>
      <c r="AA175" s="202"/>
      <c r="AB175" s="202"/>
      <c r="AC175" s="203"/>
      <c r="AD175" s="100">
        <v>111</v>
      </c>
      <c r="AE175" s="272"/>
      <c r="AF175" s="273"/>
      <c r="AG175" s="274"/>
      <c r="AH175" s="188">
        <f t="shared" si="7"/>
        <v>0</v>
      </c>
      <c r="AI175" s="188"/>
      <c r="AJ175" s="188"/>
      <c r="AK175" s="188">
        <f t="shared" si="8"/>
        <v>0</v>
      </c>
      <c r="AL175" s="188"/>
      <c r="AM175" s="188"/>
      <c r="AN175" s="201">
        <f t="shared" si="9"/>
        <v>0</v>
      </c>
      <c r="AO175" s="202"/>
      <c r="AP175" s="202"/>
      <c r="AQ175" s="203"/>
    </row>
    <row r="176" spans="2:43" ht="15" customHeight="1" x14ac:dyDescent="0.2">
      <c r="B176" s="99">
        <v>28</v>
      </c>
      <c r="C176" s="188"/>
      <c r="D176" s="188"/>
      <c r="E176" s="188"/>
      <c r="F176" s="188">
        <f t="shared" si="1"/>
        <v>0</v>
      </c>
      <c r="G176" s="188"/>
      <c r="H176" s="188"/>
      <c r="I176" s="188">
        <f t="shared" ref="I176:I190" si="13">+C176-F176</f>
        <v>0</v>
      </c>
      <c r="J176" s="188"/>
      <c r="K176" s="188"/>
      <c r="L176" s="201">
        <f t="shared" ref="L176:L190" si="14">+(0.99985*(I176/($AC$109-0.0012)))</f>
        <v>0</v>
      </c>
      <c r="M176" s="202"/>
      <c r="N176" s="202"/>
      <c r="O176" s="203"/>
      <c r="P176" s="100">
        <v>70</v>
      </c>
      <c r="Q176" s="188"/>
      <c r="R176" s="188"/>
      <c r="S176" s="188"/>
      <c r="T176" s="188">
        <f t="shared" si="10"/>
        <v>0</v>
      </c>
      <c r="U176" s="188"/>
      <c r="V176" s="188"/>
      <c r="W176" s="188">
        <f t="shared" si="11"/>
        <v>0</v>
      </c>
      <c r="X176" s="188"/>
      <c r="Y176" s="188"/>
      <c r="Z176" s="201">
        <f t="shared" si="12"/>
        <v>0</v>
      </c>
      <c r="AA176" s="202"/>
      <c r="AB176" s="202"/>
      <c r="AC176" s="203"/>
      <c r="AD176" s="100">
        <v>112</v>
      </c>
      <c r="AE176" s="272"/>
      <c r="AF176" s="273"/>
      <c r="AG176" s="274"/>
      <c r="AH176" s="188">
        <f t="shared" si="7"/>
        <v>0</v>
      </c>
      <c r="AI176" s="188"/>
      <c r="AJ176" s="188"/>
      <c r="AK176" s="188">
        <f t="shared" si="8"/>
        <v>0</v>
      </c>
      <c r="AL176" s="188"/>
      <c r="AM176" s="188"/>
      <c r="AN176" s="201">
        <f t="shared" si="9"/>
        <v>0</v>
      </c>
      <c r="AO176" s="202"/>
      <c r="AP176" s="202"/>
      <c r="AQ176" s="203"/>
    </row>
    <row r="177" spans="2:43" ht="15" customHeight="1" x14ac:dyDescent="0.2">
      <c r="B177" s="99">
        <v>29</v>
      </c>
      <c r="C177" s="188"/>
      <c r="D177" s="188"/>
      <c r="E177" s="188"/>
      <c r="F177" s="188">
        <f t="shared" si="1"/>
        <v>0</v>
      </c>
      <c r="G177" s="188"/>
      <c r="H177" s="188"/>
      <c r="I177" s="188">
        <f t="shared" si="13"/>
        <v>0</v>
      </c>
      <c r="J177" s="188"/>
      <c r="K177" s="188"/>
      <c r="L177" s="201">
        <f t="shared" si="14"/>
        <v>0</v>
      </c>
      <c r="M177" s="202"/>
      <c r="N177" s="202"/>
      <c r="O177" s="203"/>
      <c r="P177" s="100">
        <v>71</v>
      </c>
      <c r="Q177" s="188"/>
      <c r="R177" s="188"/>
      <c r="S177" s="188"/>
      <c r="T177" s="188">
        <f t="shared" si="10"/>
        <v>0</v>
      </c>
      <c r="U177" s="188"/>
      <c r="V177" s="188"/>
      <c r="W177" s="188">
        <f t="shared" si="11"/>
        <v>0</v>
      </c>
      <c r="X177" s="188"/>
      <c r="Y177" s="188"/>
      <c r="Z177" s="201">
        <f t="shared" si="12"/>
        <v>0</v>
      </c>
      <c r="AA177" s="202"/>
      <c r="AB177" s="202"/>
      <c r="AC177" s="203"/>
      <c r="AD177" s="100">
        <v>113</v>
      </c>
      <c r="AE177" s="272"/>
      <c r="AF177" s="273"/>
      <c r="AG177" s="274"/>
      <c r="AH177" s="188">
        <f t="shared" si="7"/>
        <v>0</v>
      </c>
      <c r="AI177" s="188"/>
      <c r="AJ177" s="188"/>
      <c r="AK177" s="188">
        <f t="shared" si="8"/>
        <v>0</v>
      </c>
      <c r="AL177" s="188"/>
      <c r="AM177" s="188"/>
      <c r="AN177" s="201">
        <f t="shared" si="9"/>
        <v>0</v>
      </c>
      <c r="AO177" s="202"/>
      <c r="AP177" s="202"/>
      <c r="AQ177" s="203"/>
    </row>
    <row r="178" spans="2:43" ht="15.75" customHeight="1" x14ac:dyDescent="0.2">
      <c r="B178" s="99">
        <v>30</v>
      </c>
      <c r="C178" s="188"/>
      <c r="D178" s="188"/>
      <c r="E178" s="188"/>
      <c r="F178" s="188">
        <f t="shared" si="1"/>
        <v>0</v>
      </c>
      <c r="G178" s="188"/>
      <c r="H178" s="188"/>
      <c r="I178" s="188">
        <f t="shared" si="13"/>
        <v>0</v>
      </c>
      <c r="J178" s="188"/>
      <c r="K178" s="188"/>
      <c r="L178" s="201">
        <f t="shared" si="14"/>
        <v>0</v>
      </c>
      <c r="M178" s="202"/>
      <c r="N178" s="202"/>
      <c r="O178" s="203"/>
      <c r="P178" s="100">
        <v>72</v>
      </c>
      <c r="Q178" s="188"/>
      <c r="R178" s="188"/>
      <c r="S178" s="188"/>
      <c r="T178" s="188">
        <f t="shared" si="10"/>
        <v>0</v>
      </c>
      <c r="U178" s="188"/>
      <c r="V178" s="188"/>
      <c r="W178" s="188">
        <f t="shared" si="11"/>
        <v>0</v>
      </c>
      <c r="X178" s="188"/>
      <c r="Y178" s="188"/>
      <c r="Z178" s="201">
        <f t="shared" si="12"/>
        <v>0</v>
      </c>
      <c r="AA178" s="202"/>
      <c r="AB178" s="202"/>
      <c r="AC178" s="203"/>
      <c r="AD178" s="100">
        <v>114</v>
      </c>
      <c r="AE178" s="272"/>
      <c r="AF178" s="273"/>
      <c r="AG178" s="274"/>
      <c r="AH178" s="188">
        <f t="shared" si="7"/>
        <v>0</v>
      </c>
      <c r="AI178" s="188"/>
      <c r="AJ178" s="188"/>
      <c r="AK178" s="188">
        <f t="shared" si="8"/>
        <v>0</v>
      </c>
      <c r="AL178" s="188"/>
      <c r="AM178" s="188"/>
      <c r="AN178" s="201">
        <f t="shared" si="9"/>
        <v>0</v>
      </c>
      <c r="AO178" s="202"/>
      <c r="AP178" s="202"/>
      <c r="AQ178" s="203"/>
    </row>
    <row r="179" spans="2:43" ht="15" customHeight="1" x14ac:dyDescent="0.2">
      <c r="B179" s="99">
        <v>31</v>
      </c>
      <c r="C179" s="188"/>
      <c r="D179" s="188"/>
      <c r="E179" s="188"/>
      <c r="F179" s="188">
        <f t="shared" si="1"/>
        <v>0</v>
      </c>
      <c r="G179" s="188"/>
      <c r="H179" s="188"/>
      <c r="I179" s="188">
        <f t="shared" si="13"/>
        <v>0</v>
      </c>
      <c r="J179" s="188"/>
      <c r="K179" s="188"/>
      <c r="L179" s="201">
        <f t="shared" si="14"/>
        <v>0</v>
      </c>
      <c r="M179" s="202"/>
      <c r="N179" s="202"/>
      <c r="O179" s="203"/>
      <c r="P179" s="100">
        <v>73</v>
      </c>
      <c r="Q179" s="188"/>
      <c r="R179" s="188"/>
      <c r="S179" s="188"/>
      <c r="T179" s="188">
        <f t="shared" si="10"/>
        <v>0</v>
      </c>
      <c r="U179" s="188"/>
      <c r="V179" s="188"/>
      <c r="W179" s="188">
        <f t="shared" si="11"/>
        <v>0</v>
      </c>
      <c r="X179" s="188"/>
      <c r="Y179" s="188"/>
      <c r="Z179" s="201">
        <f t="shared" si="12"/>
        <v>0</v>
      </c>
      <c r="AA179" s="202"/>
      <c r="AB179" s="202"/>
      <c r="AC179" s="203"/>
      <c r="AD179" s="100">
        <v>115</v>
      </c>
      <c r="AE179" s="272"/>
      <c r="AF179" s="273"/>
      <c r="AG179" s="274"/>
      <c r="AH179" s="188">
        <f t="shared" si="7"/>
        <v>0</v>
      </c>
      <c r="AI179" s="188"/>
      <c r="AJ179" s="188"/>
      <c r="AK179" s="188">
        <f t="shared" si="8"/>
        <v>0</v>
      </c>
      <c r="AL179" s="188"/>
      <c r="AM179" s="188"/>
      <c r="AN179" s="201">
        <f t="shared" si="9"/>
        <v>0</v>
      </c>
      <c r="AO179" s="202"/>
      <c r="AP179" s="202"/>
      <c r="AQ179" s="203"/>
    </row>
    <row r="180" spans="2:43" ht="15" customHeight="1" x14ac:dyDescent="0.2">
      <c r="B180" s="99">
        <v>32</v>
      </c>
      <c r="C180" s="188"/>
      <c r="D180" s="188"/>
      <c r="E180" s="188"/>
      <c r="F180" s="188">
        <f t="shared" si="1"/>
        <v>0</v>
      </c>
      <c r="G180" s="188"/>
      <c r="H180" s="188"/>
      <c r="I180" s="188">
        <f t="shared" si="13"/>
        <v>0</v>
      </c>
      <c r="J180" s="188"/>
      <c r="K180" s="188"/>
      <c r="L180" s="201">
        <f t="shared" si="14"/>
        <v>0</v>
      </c>
      <c r="M180" s="202"/>
      <c r="N180" s="202"/>
      <c r="O180" s="203"/>
      <c r="P180" s="100">
        <v>74</v>
      </c>
      <c r="Q180" s="188"/>
      <c r="R180" s="188"/>
      <c r="S180" s="188"/>
      <c r="T180" s="188">
        <f t="shared" si="10"/>
        <v>0</v>
      </c>
      <c r="U180" s="188"/>
      <c r="V180" s="188"/>
      <c r="W180" s="188">
        <f t="shared" si="11"/>
        <v>0</v>
      </c>
      <c r="X180" s="188"/>
      <c r="Y180" s="188"/>
      <c r="Z180" s="201">
        <f t="shared" si="12"/>
        <v>0</v>
      </c>
      <c r="AA180" s="202"/>
      <c r="AB180" s="202"/>
      <c r="AC180" s="203"/>
      <c r="AD180" s="100">
        <v>116</v>
      </c>
      <c r="AE180" s="272"/>
      <c r="AF180" s="273"/>
      <c r="AG180" s="274"/>
      <c r="AH180" s="188">
        <f t="shared" si="7"/>
        <v>0</v>
      </c>
      <c r="AI180" s="188"/>
      <c r="AJ180" s="188"/>
      <c r="AK180" s="188">
        <f t="shared" si="8"/>
        <v>0</v>
      </c>
      <c r="AL180" s="188"/>
      <c r="AM180" s="188"/>
      <c r="AN180" s="201">
        <f t="shared" si="9"/>
        <v>0</v>
      </c>
      <c r="AO180" s="202"/>
      <c r="AP180" s="202"/>
      <c r="AQ180" s="203"/>
    </row>
    <row r="181" spans="2:43" ht="15" customHeight="1" x14ac:dyDescent="0.2">
      <c r="B181" s="99">
        <v>33</v>
      </c>
      <c r="C181" s="188"/>
      <c r="D181" s="188"/>
      <c r="E181" s="188"/>
      <c r="F181" s="188">
        <f t="shared" si="1"/>
        <v>0</v>
      </c>
      <c r="G181" s="188"/>
      <c r="H181" s="188"/>
      <c r="I181" s="188">
        <f t="shared" si="13"/>
        <v>0</v>
      </c>
      <c r="J181" s="188"/>
      <c r="K181" s="188"/>
      <c r="L181" s="201">
        <f t="shared" si="14"/>
        <v>0</v>
      </c>
      <c r="M181" s="202"/>
      <c r="N181" s="202"/>
      <c r="O181" s="203"/>
      <c r="P181" s="100">
        <v>75</v>
      </c>
      <c r="Q181" s="188"/>
      <c r="R181" s="188"/>
      <c r="S181" s="188"/>
      <c r="T181" s="188">
        <f t="shared" si="10"/>
        <v>0</v>
      </c>
      <c r="U181" s="188"/>
      <c r="V181" s="188"/>
      <c r="W181" s="188">
        <f t="shared" si="11"/>
        <v>0</v>
      </c>
      <c r="X181" s="188"/>
      <c r="Y181" s="188"/>
      <c r="Z181" s="201">
        <f t="shared" si="12"/>
        <v>0</v>
      </c>
      <c r="AA181" s="202"/>
      <c r="AB181" s="202"/>
      <c r="AC181" s="203"/>
      <c r="AD181" s="100">
        <v>117</v>
      </c>
      <c r="AE181" s="272"/>
      <c r="AF181" s="273"/>
      <c r="AG181" s="274"/>
      <c r="AH181" s="188">
        <f t="shared" si="7"/>
        <v>0</v>
      </c>
      <c r="AI181" s="188"/>
      <c r="AJ181" s="188"/>
      <c r="AK181" s="188">
        <f t="shared" si="8"/>
        <v>0</v>
      </c>
      <c r="AL181" s="188"/>
      <c r="AM181" s="188"/>
      <c r="AN181" s="201">
        <f t="shared" si="9"/>
        <v>0</v>
      </c>
      <c r="AO181" s="202"/>
      <c r="AP181" s="202"/>
      <c r="AQ181" s="203"/>
    </row>
    <row r="182" spans="2:43" ht="17.25" customHeight="1" x14ac:dyDescent="0.2">
      <c r="B182" s="99">
        <v>34</v>
      </c>
      <c r="C182" s="188"/>
      <c r="D182" s="188"/>
      <c r="E182" s="188"/>
      <c r="F182" s="188">
        <f t="shared" si="1"/>
        <v>0</v>
      </c>
      <c r="G182" s="188"/>
      <c r="H182" s="188"/>
      <c r="I182" s="188">
        <f t="shared" si="13"/>
        <v>0</v>
      </c>
      <c r="J182" s="188"/>
      <c r="K182" s="188"/>
      <c r="L182" s="201">
        <f t="shared" si="14"/>
        <v>0</v>
      </c>
      <c r="M182" s="202"/>
      <c r="N182" s="202"/>
      <c r="O182" s="203"/>
      <c r="P182" s="100">
        <v>76</v>
      </c>
      <c r="Q182" s="188"/>
      <c r="R182" s="188"/>
      <c r="S182" s="188"/>
      <c r="T182" s="188">
        <f t="shared" si="10"/>
        <v>0</v>
      </c>
      <c r="U182" s="188"/>
      <c r="V182" s="188"/>
      <c r="W182" s="188">
        <f t="shared" si="11"/>
        <v>0</v>
      </c>
      <c r="X182" s="188"/>
      <c r="Y182" s="188"/>
      <c r="Z182" s="201">
        <f t="shared" si="12"/>
        <v>0</v>
      </c>
      <c r="AA182" s="202"/>
      <c r="AB182" s="202"/>
      <c r="AC182" s="203"/>
      <c r="AD182" s="100">
        <v>118</v>
      </c>
      <c r="AE182" s="272"/>
      <c r="AF182" s="273"/>
      <c r="AG182" s="274"/>
      <c r="AH182" s="188">
        <f t="shared" si="7"/>
        <v>0</v>
      </c>
      <c r="AI182" s="188"/>
      <c r="AJ182" s="188"/>
      <c r="AK182" s="188">
        <f t="shared" si="8"/>
        <v>0</v>
      </c>
      <c r="AL182" s="188"/>
      <c r="AM182" s="188"/>
      <c r="AN182" s="201">
        <f t="shared" si="9"/>
        <v>0</v>
      </c>
      <c r="AO182" s="202"/>
      <c r="AP182" s="202"/>
      <c r="AQ182" s="203"/>
    </row>
    <row r="183" spans="2:43" ht="17.25" customHeight="1" x14ac:dyDescent="0.2">
      <c r="B183" s="99">
        <v>35</v>
      </c>
      <c r="C183" s="188"/>
      <c r="D183" s="188"/>
      <c r="E183" s="188"/>
      <c r="F183" s="188">
        <f t="shared" si="1"/>
        <v>0</v>
      </c>
      <c r="G183" s="188"/>
      <c r="H183" s="188"/>
      <c r="I183" s="188">
        <f t="shared" si="13"/>
        <v>0</v>
      </c>
      <c r="J183" s="188"/>
      <c r="K183" s="188"/>
      <c r="L183" s="201">
        <f t="shared" si="14"/>
        <v>0</v>
      </c>
      <c r="M183" s="202"/>
      <c r="N183" s="202"/>
      <c r="O183" s="203"/>
      <c r="P183" s="100">
        <v>77</v>
      </c>
      <c r="Q183" s="188"/>
      <c r="R183" s="188"/>
      <c r="S183" s="188"/>
      <c r="T183" s="188">
        <f t="shared" si="10"/>
        <v>0</v>
      </c>
      <c r="U183" s="188"/>
      <c r="V183" s="188"/>
      <c r="W183" s="188">
        <f t="shared" si="11"/>
        <v>0</v>
      </c>
      <c r="X183" s="188"/>
      <c r="Y183" s="188"/>
      <c r="Z183" s="201">
        <f t="shared" si="12"/>
        <v>0</v>
      </c>
      <c r="AA183" s="202"/>
      <c r="AB183" s="202"/>
      <c r="AC183" s="203"/>
      <c r="AD183" s="100">
        <v>119</v>
      </c>
      <c r="AE183" s="272"/>
      <c r="AF183" s="273"/>
      <c r="AG183" s="274"/>
      <c r="AH183" s="188">
        <f t="shared" si="7"/>
        <v>0</v>
      </c>
      <c r="AI183" s="188"/>
      <c r="AJ183" s="188"/>
      <c r="AK183" s="188">
        <f t="shared" si="8"/>
        <v>0</v>
      </c>
      <c r="AL183" s="188"/>
      <c r="AM183" s="188"/>
      <c r="AN183" s="201">
        <f t="shared" si="9"/>
        <v>0</v>
      </c>
      <c r="AO183" s="202"/>
      <c r="AP183" s="202"/>
      <c r="AQ183" s="203"/>
    </row>
    <row r="184" spans="2:43" ht="15" customHeight="1" x14ac:dyDescent="0.2">
      <c r="B184" s="99">
        <v>36</v>
      </c>
      <c r="C184" s="188"/>
      <c r="D184" s="188"/>
      <c r="E184" s="188"/>
      <c r="F184" s="188">
        <f t="shared" si="1"/>
        <v>0</v>
      </c>
      <c r="G184" s="188"/>
      <c r="H184" s="188"/>
      <c r="I184" s="188">
        <f t="shared" si="13"/>
        <v>0</v>
      </c>
      <c r="J184" s="188"/>
      <c r="K184" s="188"/>
      <c r="L184" s="201">
        <f t="shared" si="14"/>
        <v>0</v>
      </c>
      <c r="M184" s="202"/>
      <c r="N184" s="202"/>
      <c r="O184" s="203"/>
      <c r="P184" s="100">
        <v>78</v>
      </c>
      <c r="Q184" s="188"/>
      <c r="R184" s="188"/>
      <c r="S184" s="188"/>
      <c r="T184" s="188">
        <f t="shared" si="10"/>
        <v>0</v>
      </c>
      <c r="U184" s="188"/>
      <c r="V184" s="188"/>
      <c r="W184" s="188">
        <f t="shared" si="11"/>
        <v>0</v>
      </c>
      <c r="X184" s="188"/>
      <c r="Y184" s="188"/>
      <c r="Z184" s="201">
        <f t="shared" si="12"/>
        <v>0</v>
      </c>
      <c r="AA184" s="202"/>
      <c r="AB184" s="202"/>
      <c r="AC184" s="203"/>
      <c r="AD184" s="100">
        <v>120</v>
      </c>
      <c r="AE184" s="272"/>
      <c r="AF184" s="273"/>
      <c r="AG184" s="274"/>
      <c r="AH184" s="188">
        <f t="shared" si="7"/>
        <v>0</v>
      </c>
      <c r="AI184" s="188"/>
      <c r="AJ184" s="188"/>
      <c r="AK184" s="188">
        <f t="shared" si="8"/>
        <v>0</v>
      </c>
      <c r="AL184" s="188"/>
      <c r="AM184" s="188"/>
      <c r="AN184" s="201">
        <f t="shared" si="9"/>
        <v>0</v>
      </c>
      <c r="AO184" s="202"/>
      <c r="AP184" s="202"/>
      <c r="AQ184" s="203"/>
    </row>
    <row r="185" spans="2:43" ht="13.5" customHeight="1" x14ac:dyDescent="0.2">
      <c r="B185" s="99">
        <v>37</v>
      </c>
      <c r="C185" s="188"/>
      <c r="D185" s="188"/>
      <c r="E185" s="188"/>
      <c r="F185" s="188">
        <f t="shared" si="1"/>
        <v>0</v>
      </c>
      <c r="G185" s="188"/>
      <c r="H185" s="188"/>
      <c r="I185" s="188">
        <f t="shared" si="13"/>
        <v>0</v>
      </c>
      <c r="J185" s="188"/>
      <c r="K185" s="188"/>
      <c r="L185" s="201">
        <f t="shared" si="14"/>
        <v>0</v>
      </c>
      <c r="M185" s="202"/>
      <c r="N185" s="202"/>
      <c r="O185" s="203"/>
      <c r="P185" s="100">
        <v>79</v>
      </c>
      <c r="Q185" s="188"/>
      <c r="R185" s="188"/>
      <c r="S185" s="188"/>
      <c r="T185" s="188">
        <f t="shared" si="10"/>
        <v>0</v>
      </c>
      <c r="U185" s="188"/>
      <c r="V185" s="188"/>
      <c r="W185" s="188">
        <f t="shared" si="11"/>
        <v>0</v>
      </c>
      <c r="X185" s="188"/>
      <c r="Y185" s="188"/>
      <c r="Z185" s="201">
        <f t="shared" si="12"/>
        <v>0</v>
      </c>
      <c r="AA185" s="202"/>
      <c r="AB185" s="202"/>
      <c r="AC185" s="203"/>
      <c r="AD185" s="100">
        <v>121</v>
      </c>
      <c r="AE185" s="272"/>
      <c r="AF185" s="273"/>
      <c r="AG185" s="274"/>
      <c r="AH185" s="188">
        <f t="shared" si="7"/>
        <v>0</v>
      </c>
      <c r="AI185" s="188"/>
      <c r="AJ185" s="188"/>
      <c r="AK185" s="188">
        <f t="shared" si="8"/>
        <v>0</v>
      </c>
      <c r="AL185" s="188"/>
      <c r="AM185" s="188"/>
      <c r="AN185" s="201">
        <f t="shared" si="9"/>
        <v>0</v>
      </c>
      <c r="AO185" s="202"/>
      <c r="AP185" s="202"/>
      <c r="AQ185" s="203"/>
    </row>
    <row r="186" spans="2:43" ht="15" customHeight="1" x14ac:dyDescent="0.2">
      <c r="B186" s="99">
        <v>38</v>
      </c>
      <c r="C186" s="188"/>
      <c r="D186" s="188"/>
      <c r="E186" s="188"/>
      <c r="F186" s="188">
        <f t="shared" si="1"/>
        <v>0</v>
      </c>
      <c r="G186" s="188"/>
      <c r="H186" s="188"/>
      <c r="I186" s="188">
        <f t="shared" si="13"/>
        <v>0</v>
      </c>
      <c r="J186" s="188"/>
      <c r="K186" s="188"/>
      <c r="L186" s="201">
        <f t="shared" si="14"/>
        <v>0</v>
      </c>
      <c r="M186" s="202"/>
      <c r="N186" s="202"/>
      <c r="O186" s="203"/>
      <c r="P186" s="100">
        <v>80</v>
      </c>
      <c r="Q186" s="188"/>
      <c r="R186" s="188"/>
      <c r="S186" s="188"/>
      <c r="T186" s="188">
        <f t="shared" si="10"/>
        <v>0</v>
      </c>
      <c r="U186" s="188"/>
      <c r="V186" s="188"/>
      <c r="W186" s="188">
        <f t="shared" si="11"/>
        <v>0</v>
      </c>
      <c r="X186" s="188"/>
      <c r="Y186" s="188"/>
      <c r="Z186" s="201">
        <f t="shared" si="12"/>
        <v>0</v>
      </c>
      <c r="AA186" s="202"/>
      <c r="AB186" s="202"/>
      <c r="AC186" s="203"/>
      <c r="AD186" s="100">
        <v>122</v>
      </c>
      <c r="AE186" s="272"/>
      <c r="AF186" s="273"/>
      <c r="AG186" s="274"/>
      <c r="AH186" s="188">
        <f t="shared" si="7"/>
        <v>0</v>
      </c>
      <c r="AI186" s="188"/>
      <c r="AJ186" s="188"/>
      <c r="AK186" s="188">
        <f t="shared" si="8"/>
        <v>0</v>
      </c>
      <c r="AL186" s="188"/>
      <c r="AM186" s="188"/>
      <c r="AN186" s="201">
        <f t="shared" si="9"/>
        <v>0</v>
      </c>
      <c r="AO186" s="202"/>
      <c r="AP186" s="202"/>
      <c r="AQ186" s="203"/>
    </row>
    <row r="187" spans="2:43" ht="15.75" customHeight="1" x14ac:dyDescent="0.2">
      <c r="B187" s="99">
        <v>39</v>
      </c>
      <c r="C187" s="188"/>
      <c r="D187" s="188"/>
      <c r="E187" s="188"/>
      <c r="F187" s="188">
        <f t="shared" si="1"/>
        <v>0</v>
      </c>
      <c r="G187" s="188"/>
      <c r="H187" s="188"/>
      <c r="I187" s="188">
        <f t="shared" si="13"/>
        <v>0</v>
      </c>
      <c r="J187" s="188"/>
      <c r="K187" s="188"/>
      <c r="L187" s="201">
        <f t="shared" si="14"/>
        <v>0</v>
      </c>
      <c r="M187" s="202"/>
      <c r="N187" s="202"/>
      <c r="O187" s="203"/>
      <c r="P187" s="100">
        <v>81</v>
      </c>
      <c r="Q187" s="188"/>
      <c r="R187" s="188"/>
      <c r="S187" s="188"/>
      <c r="T187" s="188">
        <f t="shared" si="10"/>
        <v>0</v>
      </c>
      <c r="U187" s="188"/>
      <c r="V187" s="188"/>
      <c r="W187" s="188">
        <f t="shared" si="11"/>
        <v>0</v>
      </c>
      <c r="X187" s="188"/>
      <c r="Y187" s="188"/>
      <c r="Z187" s="201">
        <f t="shared" si="12"/>
        <v>0</v>
      </c>
      <c r="AA187" s="202"/>
      <c r="AB187" s="202"/>
      <c r="AC187" s="203"/>
      <c r="AD187" s="100">
        <v>123</v>
      </c>
      <c r="AE187" s="272"/>
      <c r="AF187" s="273"/>
      <c r="AG187" s="274"/>
      <c r="AH187" s="188">
        <f t="shared" si="7"/>
        <v>0</v>
      </c>
      <c r="AI187" s="188"/>
      <c r="AJ187" s="188"/>
      <c r="AK187" s="188">
        <f t="shared" si="8"/>
        <v>0</v>
      </c>
      <c r="AL187" s="188"/>
      <c r="AM187" s="188"/>
      <c r="AN187" s="201">
        <f t="shared" si="9"/>
        <v>0</v>
      </c>
      <c r="AO187" s="202"/>
      <c r="AP187" s="202"/>
      <c r="AQ187" s="203"/>
    </row>
    <row r="188" spans="2:43" ht="13.5" customHeight="1" x14ac:dyDescent="0.2">
      <c r="B188" s="99">
        <v>40</v>
      </c>
      <c r="C188" s="188"/>
      <c r="D188" s="188"/>
      <c r="E188" s="188"/>
      <c r="F188" s="188">
        <f t="shared" si="1"/>
        <v>0</v>
      </c>
      <c r="G188" s="188"/>
      <c r="H188" s="188"/>
      <c r="I188" s="188">
        <f t="shared" si="13"/>
        <v>0</v>
      </c>
      <c r="J188" s="188"/>
      <c r="K188" s="188"/>
      <c r="L188" s="201">
        <f t="shared" si="14"/>
        <v>0</v>
      </c>
      <c r="M188" s="202"/>
      <c r="N188" s="202"/>
      <c r="O188" s="203"/>
      <c r="P188" s="100">
        <v>82</v>
      </c>
      <c r="Q188" s="188"/>
      <c r="R188" s="188"/>
      <c r="S188" s="188"/>
      <c r="T188" s="188">
        <f t="shared" si="10"/>
        <v>0</v>
      </c>
      <c r="U188" s="188"/>
      <c r="V188" s="188"/>
      <c r="W188" s="188">
        <f t="shared" si="11"/>
        <v>0</v>
      </c>
      <c r="X188" s="188"/>
      <c r="Y188" s="188"/>
      <c r="Z188" s="201">
        <f t="shared" si="12"/>
        <v>0</v>
      </c>
      <c r="AA188" s="202"/>
      <c r="AB188" s="202"/>
      <c r="AC188" s="203"/>
      <c r="AD188" s="100">
        <v>124</v>
      </c>
      <c r="AE188" s="272"/>
      <c r="AF188" s="273"/>
      <c r="AG188" s="274"/>
      <c r="AH188" s="188">
        <f t="shared" si="7"/>
        <v>0</v>
      </c>
      <c r="AI188" s="188"/>
      <c r="AJ188" s="188"/>
      <c r="AK188" s="188">
        <f t="shared" si="8"/>
        <v>0</v>
      </c>
      <c r="AL188" s="188"/>
      <c r="AM188" s="188"/>
      <c r="AN188" s="201">
        <f t="shared" si="9"/>
        <v>0</v>
      </c>
      <c r="AO188" s="202"/>
      <c r="AP188" s="202"/>
      <c r="AQ188" s="203"/>
    </row>
    <row r="189" spans="2:43" ht="13.5" customHeight="1" x14ac:dyDescent="0.2">
      <c r="B189" s="99">
        <v>41</v>
      </c>
      <c r="C189" s="188"/>
      <c r="D189" s="188"/>
      <c r="E189" s="188"/>
      <c r="F189" s="188">
        <f t="shared" si="1"/>
        <v>0</v>
      </c>
      <c r="G189" s="188"/>
      <c r="H189" s="188"/>
      <c r="I189" s="188">
        <f t="shared" si="13"/>
        <v>0</v>
      </c>
      <c r="J189" s="188"/>
      <c r="K189" s="188"/>
      <c r="L189" s="201">
        <f t="shared" si="14"/>
        <v>0</v>
      </c>
      <c r="M189" s="202"/>
      <c r="N189" s="202"/>
      <c r="O189" s="203"/>
      <c r="P189" s="100">
        <v>83</v>
      </c>
      <c r="Q189" s="188"/>
      <c r="R189" s="188"/>
      <c r="S189" s="188"/>
      <c r="T189" s="188">
        <f t="shared" si="10"/>
        <v>0</v>
      </c>
      <c r="U189" s="188"/>
      <c r="V189" s="188"/>
      <c r="W189" s="188">
        <f t="shared" si="11"/>
        <v>0</v>
      </c>
      <c r="X189" s="188"/>
      <c r="Y189" s="188"/>
      <c r="Z189" s="201">
        <f t="shared" si="12"/>
        <v>0</v>
      </c>
      <c r="AA189" s="202"/>
      <c r="AB189" s="202"/>
      <c r="AC189" s="203"/>
      <c r="AD189" s="100">
        <v>125</v>
      </c>
      <c r="AE189" s="272"/>
      <c r="AF189" s="273"/>
      <c r="AG189" s="274"/>
      <c r="AH189" s="188">
        <f t="shared" si="7"/>
        <v>0</v>
      </c>
      <c r="AI189" s="188"/>
      <c r="AJ189" s="188"/>
      <c r="AK189" s="188">
        <f t="shared" si="8"/>
        <v>0</v>
      </c>
      <c r="AL189" s="188"/>
      <c r="AM189" s="188"/>
      <c r="AN189" s="201">
        <f t="shared" si="9"/>
        <v>0</v>
      </c>
      <c r="AO189" s="202"/>
      <c r="AP189" s="202"/>
      <c r="AQ189" s="203"/>
    </row>
    <row r="190" spans="2:43" ht="14.25" customHeight="1" thickBot="1" x14ac:dyDescent="0.25">
      <c r="B190" s="99">
        <v>42</v>
      </c>
      <c r="C190" s="270"/>
      <c r="D190" s="270"/>
      <c r="E190" s="270"/>
      <c r="F190" s="188">
        <f t="shared" si="1"/>
        <v>0</v>
      </c>
      <c r="G190" s="188"/>
      <c r="H190" s="188"/>
      <c r="I190" s="188">
        <f t="shared" si="13"/>
        <v>0</v>
      </c>
      <c r="J190" s="188"/>
      <c r="K190" s="188"/>
      <c r="L190" s="201">
        <f t="shared" si="14"/>
        <v>0</v>
      </c>
      <c r="M190" s="202"/>
      <c r="N190" s="202"/>
      <c r="O190" s="203"/>
      <c r="P190" s="101">
        <v>84</v>
      </c>
      <c r="Q190" s="188"/>
      <c r="R190" s="188"/>
      <c r="S190" s="188"/>
      <c r="T190" s="188">
        <f t="shared" si="10"/>
        <v>0</v>
      </c>
      <c r="U190" s="188"/>
      <c r="V190" s="188"/>
      <c r="W190" s="188">
        <f t="shared" si="11"/>
        <v>0</v>
      </c>
      <c r="X190" s="188"/>
      <c r="Y190" s="188"/>
      <c r="Z190" s="201">
        <f t="shared" si="12"/>
        <v>0</v>
      </c>
      <c r="AA190" s="202"/>
      <c r="AB190" s="202"/>
      <c r="AC190" s="203"/>
      <c r="AD190" s="101"/>
      <c r="AE190" s="228"/>
      <c r="AF190" s="229"/>
      <c r="AG190" s="230"/>
      <c r="AH190" s="228"/>
      <c r="AI190" s="229"/>
      <c r="AJ190" s="230"/>
      <c r="AK190" s="228"/>
      <c r="AL190" s="229"/>
      <c r="AM190" s="230"/>
      <c r="AN190" s="228"/>
      <c r="AO190" s="229"/>
      <c r="AP190" s="229"/>
      <c r="AQ190" s="271"/>
    </row>
    <row r="191" spans="2:43" ht="9" customHeight="1" thickBot="1" x14ac:dyDescent="0.25">
      <c r="B191" s="41"/>
      <c r="C191" s="58"/>
      <c r="D191" s="58"/>
      <c r="E191" s="58"/>
      <c r="F191" s="58"/>
      <c r="G191" s="58"/>
      <c r="H191" s="58"/>
      <c r="I191" s="58"/>
      <c r="J191" s="58"/>
      <c r="K191" s="58"/>
      <c r="L191" s="58"/>
      <c r="M191" s="58"/>
      <c r="N191" s="58"/>
      <c r="O191" s="58"/>
      <c r="P191" s="41"/>
      <c r="Q191" s="58"/>
      <c r="R191" s="58"/>
      <c r="S191" s="58"/>
      <c r="T191" s="58"/>
      <c r="U191" s="58"/>
      <c r="V191" s="58"/>
      <c r="W191" s="58"/>
      <c r="X191" s="58"/>
      <c r="Y191" s="58"/>
      <c r="Z191" s="58"/>
      <c r="AA191" s="58"/>
      <c r="AB191" s="58"/>
      <c r="AC191" s="58"/>
      <c r="AD191" s="59"/>
      <c r="AE191" s="58"/>
      <c r="AF191" s="58"/>
      <c r="AG191" s="58"/>
      <c r="AH191" s="58"/>
      <c r="AI191" s="58"/>
      <c r="AJ191" s="58"/>
      <c r="AK191" s="58"/>
      <c r="AL191" s="58"/>
      <c r="AM191" s="58"/>
      <c r="AN191" s="58"/>
      <c r="AO191" s="58"/>
      <c r="AP191" s="58"/>
      <c r="AQ191" s="58"/>
    </row>
    <row r="192" spans="2:43" ht="21.75" customHeight="1" x14ac:dyDescent="0.2">
      <c r="D192" s="265" t="s">
        <v>62</v>
      </c>
      <c r="E192" s="266"/>
      <c r="F192" s="266"/>
      <c r="G192" s="266"/>
      <c r="H192" s="266"/>
      <c r="I192" s="266"/>
      <c r="J192" s="266"/>
      <c r="K192" s="266"/>
      <c r="L192" s="266"/>
      <c r="M192" s="266"/>
      <c r="N192" s="266"/>
      <c r="O192" s="266"/>
      <c r="P192" s="266"/>
      <c r="Q192" s="266"/>
      <c r="R192" s="266"/>
      <c r="S192" s="266"/>
      <c r="T192" s="266"/>
      <c r="U192" s="266"/>
      <c r="V192" s="266"/>
      <c r="W192" s="267">
        <f>+AVERAGE(L149:O190,Z149:AC190,AN149:AQ189)</f>
        <v>0</v>
      </c>
      <c r="X192" s="268"/>
      <c r="Y192" s="268"/>
      <c r="Z192" s="268"/>
      <c r="AA192" s="268"/>
      <c r="AB192" s="268"/>
      <c r="AC192" s="268"/>
      <c r="AD192" s="268"/>
      <c r="AE192" s="268"/>
      <c r="AF192" s="269"/>
      <c r="AG192" s="42"/>
      <c r="AH192" s="42"/>
      <c r="AI192" s="42"/>
      <c r="AJ192" s="42"/>
      <c r="AK192" s="42"/>
      <c r="AL192" s="42"/>
      <c r="AM192" s="42"/>
      <c r="AN192" s="42"/>
      <c r="AO192" s="42"/>
      <c r="AP192" s="42"/>
    </row>
    <row r="193" spans="1:44" ht="21.75" customHeight="1" x14ac:dyDescent="0.2">
      <c r="D193" s="254" t="s">
        <v>47</v>
      </c>
      <c r="E193" s="255"/>
      <c r="F193" s="255"/>
      <c r="G193" s="255"/>
      <c r="H193" s="255"/>
      <c r="I193" s="255"/>
      <c r="J193" s="255"/>
      <c r="K193" s="255"/>
      <c r="L193" s="255"/>
      <c r="M193" s="255"/>
      <c r="N193" s="255"/>
      <c r="O193" s="255"/>
      <c r="P193" s="255"/>
      <c r="Q193" s="255"/>
      <c r="R193" s="255"/>
      <c r="S193" s="255"/>
      <c r="T193" s="255"/>
      <c r="U193" s="255"/>
      <c r="V193" s="255"/>
      <c r="W193" s="210">
        <f>+STDEVA(L149:O190,Z149:AC190,AN149:AQ189)</f>
        <v>0</v>
      </c>
      <c r="X193" s="211"/>
      <c r="Y193" s="211"/>
      <c r="Z193" s="211"/>
      <c r="AA193" s="211"/>
      <c r="AB193" s="211"/>
      <c r="AC193" s="211"/>
      <c r="AD193" s="211"/>
      <c r="AE193" s="211"/>
      <c r="AF193" s="212"/>
      <c r="AG193" s="43"/>
      <c r="AH193" s="43"/>
      <c r="AI193" s="43"/>
      <c r="AJ193" s="43"/>
      <c r="AK193" s="43"/>
      <c r="AL193" s="43"/>
      <c r="AM193" s="43"/>
      <c r="AN193" s="43"/>
      <c r="AO193" s="43"/>
      <c r="AP193" s="43"/>
    </row>
    <row r="194" spans="1:44" ht="21.75" customHeight="1" x14ac:dyDescent="0.2">
      <c r="D194" s="254" t="s">
        <v>44</v>
      </c>
      <c r="E194" s="255"/>
      <c r="F194" s="255"/>
      <c r="G194" s="255"/>
      <c r="H194" s="255"/>
      <c r="I194" s="255"/>
      <c r="J194" s="255"/>
      <c r="K194" s="255"/>
      <c r="L194" s="255"/>
      <c r="M194" s="255"/>
      <c r="N194" s="255"/>
      <c r="O194" s="255"/>
      <c r="P194" s="255"/>
      <c r="Q194" s="255"/>
      <c r="R194" s="255"/>
      <c r="S194" s="255"/>
      <c r="T194" s="255"/>
      <c r="U194" s="255"/>
      <c r="V194" s="255"/>
      <c r="W194" s="256"/>
      <c r="X194" s="257"/>
      <c r="Y194" s="257"/>
      <c r="Z194" s="257"/>
      <c r="AA194" s="257"/>
      <c r="AB194" s="257"/>
      <c r="AC194" s="257"/>
      <c r="AD194" s="257"/>
      <c r="AE194" s="257"/>
      <c r="AF194" s="258"/>
      <c r="AG194" s="44"/>
      <c r="AH194" s="44"/>
      <c r="AI194" s="44"/>
      <c r="AJ194" s="44"/>
      <c r="AK194" s="44"/>
      <c r="AL194" s="44"/>
      <c r="AM194" s="44"/>
      <c r="AN194" s="44"/>
      <c r="AO194" s="44"/>
      <c r="AP194" s="44"/>
    </row>
    <row r="195" spans="1:44" ht="21.75" customHeight="1" x14ac:dyDescent="0.2">
      <c r="D195" s="254" t="s">
        <v>45</v>
      </c>
      <c r="E195" s="255"/>
      <c r="F195" s="255"/>
      <c r="G195" s="255"/>
      <c r="H195" s="255"/>
      <c r="I195" s="255"/>
      <c r="J195" s="255"/>
      <c r="K195" s="255"/>
      <c r="L195" s="255"/>
      <c r="M195" s="255"/>
      <c r="N195" s="255"/>
      <c r="O195" s="255"/>
      <c r="P195" s="255"/>
      <c r="Q195" s="255"/>
      <c r="R195" s="255"/>
      <c r="S195" s="255"/>
      <c r="T195" s="255"/>
      <c r="U195" s="255"/>
      <c r="V195" s="255"/>
      <c r="W195" s="256"/>
      <c r="X195" s="257"/>
      <c r="Y195" s="257"/>
      <c r="Z195" s="257"/>
      <c r="AA195" s="257"/>
      <c r="AB195" s="257"/>
      <c r="AC195" s="257"/>
      <c r="AD195" s="257"/>
      <c r="AE195" s="257"/>
      <c r="AF195" s="258"/>
      <c r="AG195" s="44"/>
      <c r="AH195" s="44"/>
      <c r="AI195" s="44"/>
      <c r="AJ195" s="44"/>
      <c r="AK195" s="44"/>
      <c r="AL195" s="44"/>
      <c r="AM195" s="44"/>
      <c r="AN195" s="44"/>
      <c r="AO195" s="44"/>
      <c r="AP195" s="44"/>
    </row>
    <row r="196" spans="1:44" ht="21.75" customHeight="1" x14ac:dyDescent="0.2">
      <c r="D196" s="259" t="s">
        <v>93</v>
      </c>
      <c r="E196" s="260"/>
      <c r="F196" s="260"/>
      <c r="G196" s="260"/>
      <c r="H196" s="260"/>
      <c r="I196" s="260"/>
      <c r="J196" s="260"/>
      <c r="K196" s="260"/>
      <c r="L196" s="260"/>
      <c r="M196" s="260"/>
      <c r="N196" s="260"/>
      <c r="O196" s="260"/>
      <c r="P196" s="260"/>
      <c r="Q196" s="260"/>
      <c r="R196" s="260"/>
      <c r="S196" s="260"/>
      <c r="T196" s="260"/>
      <c r="U196" s="260"/>
      <c r="V196" s="261"/>
      <c r="W196" s="262"/>
      <c r="X196" s="263"/>
      <c r="Y196" s="263"/>
      <c r="Z196" s="263"/>
      <c r="AA196" s="263"/>
      <c r="AB196" s="263"/>
      <c r="AC196" s="263"/>
      <c r="AD196" s="263"/>
      <c r="AE196" s="263"/>
      <c r="AF196" s="264"/>
      <c r="AG196" s="44"/>
      <c r="AH196" s="44"/>
      <c r="AI196" s="44"/>
      <c r="AJ196" s="44"/>
      <c r="AK196" s="44"/>
      <c r="AL196" s="44"/>
      <c r="AM196" s="44"/>
      <c r="AN196" s="44"/>
      <c r="AO196" s="44"/>
      <c r="AP196" s="44"/>
    </row>
    <row r="197" spans="1:44" ht="21.75" customHeight="1" x14ac:dyDescent="0.2">
      <c r="D197" s="208" t="s">
        <v>61</v>
      </c>
      <c r="E197" s="209"/>
      <c r="F197" s="209"/>
      <c r="G197" s="209"/>
      <c r="H197" s="209"/>
      <c r="I197" s="209"/>
      <c r="J197" s="209"/>
      <c r="K197" s="209"/>
      <c r="L197" s="209"/>
      <c r="M197" s="209"/>
      <c r="N197" s="209"/>
      <c r="O197" s="209"/>
      <c r="P197" s="209"/>
      <c r="Q197" s="209"/>
      <c r="R197" s="209"/>
      <c r="S197" s="209"/>
      <c r="T197" s="209"/>
      <c r="U197" s="209"/>
      <c r="V197" s="209"/>
      <c r="W197" s="210">
        <f>+W196*W193</f>
        <v>0</v>
      </c>
      <c r="X197" s="211"/>
      <c r="Y197" s="211"/>
      <c r="Z197" s="211"/>
      <c r="AA197" s="211"/>
      <c r="AB197" s="211"/>
      <c r="AC197" s="211"/>
      <c r="AD197" s="211"/>
      <c r="AE197" s="211"/>
      <c r="AF197" s="212"/>
      <c r="AG197" s="44"/>
      <c r="AH197" s="44"/>
      <c r="AI197" s="44"/>
      <c r="AJ197" s="44"/>
      <c r="AK197" s="44"/>
      <c r="AL197" s="44"/>
      <c r="AM197" s="44"/>
      <c r="AN197" s="44"/>
      <c r="AO197" s="44"/>
      <c r="AP197" s="44"/>
    </row>
    <row r="198" spans="1:44" ht="21.75" customHeight="1" thickBot="1" x14ac:dyDescent="0.25">
      <c r="D198" s="213" t="s">
        <v>48</v>
      </c>
      <c r="E198" s="214"/>
      <c r="F198" s="214"/>
      <c r="G198" s="214"/>
      <c r="H198" s="214"/>
      <c r="I198" s="214"/>
      <c r="J198" s="214"/>
      <c r="K198" s="214"/>
      <c r="L198" s="214"/>
      <c r="M198" s="214"/>
      <c r="N198" s="214"/>
      <c r="O198" s="214"/>
      <c r="P198" s="214"/>
      <c r="Q198" s="214"/>
      <c r="R198" s="214"/>
      <c r="S198" s="214"/>
      <c r="T198" s="214"/>
      <c r="U198" s="214"/>
      <c r="V198" s="214"/>
      <c r="W198" s="215">
        <f>+W197+W192</f>
        <v>0</v>
      </c>
      <c r="X198" s="216"/>
      <c r="Y198" s="216"/>
      <c r="Z198" s="216"/>
      <c r="AA198" s="216"/>
      <c r="AB198" s="216"/>
      <c r="AC198" s="216"/>
      <c r="AD198" s="216"/>
      <c r="AE198" s="216"/>
      <c r="AF198" s="217"/>
      <c r="AG198" s="43"/>
      <c r="AH198" s="43"/>
      <c r="AI198" s="43"/>
      <c r="AJ198" s="43"/>
      <c r="AK198" s="43"/>
      <c r="AL198" s="43"/>
      <c r="AM198" s="43"/>
      <c r="AN198" s="43"/>
      <c r="AO198" s="43"/>
      <c r="AP198" s="43"/>
    </row>
    <row r="199" spans="1:44" ht="9" customHeight="1" x14ac:dyDescent="0.2"/>
    <row r="200" spans="1:44" ht="17.25" customHeight="1" x14ac:dyDescent="0.2">
      <c r="C200" s="21" t="s">
        <v>60</v>
      </c>
    </row>
    <row r="201" spans="1:44" s="30" customFormat="1" ht="30" customHeight="1" x14ac:dyDescent="0.2">
      <c r="A201" s="27"/>
      <c r="B201" s="13"/>
      <c r="C201" s="218" t="s">
        <v>168</v>
      </c>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102"/>
      <c r="AR201" s="13"/>
    </row>
    <row r="202" spans="1:44" s="30" customFormat="1" ht="9" customHeight="1" thickBot="1" x14ac:dyDescent="0.25">
      <c r="A202" s="27"/>
      <c r="B202" s="13"/>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13"/>
    </row>
    <row r="203" spans="1:44" s="30" customFormat="1" ht="28.15" customHeight="1" x14ac:dyDescent="0.2">
      <c r="A203" s="27"/>
      <c r="B203" s="13"/>
      <c r="C203" s="219" t="s">
        <v>123</v>
      </c>
      <c r="D203" s="220"/>
      <c r="E203" s="220"/>
      <c r="F203" s="220"/>
      <c r="G203" s="220"/>
      <c r="H203" s="220"/>
      <c r="I203" s="220"/>
      <c r="J203" s="220"/>
      <c r="K203" s="220"/>
      <c r="L203" s="220"/>
      <c r="M203" s="220"/>
      <c r="N203" s="220" t="s">
        <v>124</v>
      </c>
      <c r="O203" s="220"/>
      <c r="P203" s="220"/>
      <c r="Q203" s="220"/>
      <c r="R203" s="220"/>
      <c r="S203" s="220"/>
      <c r="T203" s="220"/>
      <c r="U203" s="220"/>
      <c r="V203" s="220"/>
      <c r="W203" s="220"/>
      <c r="X203" s="220"/>
      <c r="Y203" s="220"/>
      <c r="Z203" s="220"/>
      <c r="AA203" s="220" t="s">
        <v>92</v>
      </c>
      <c r="AB203" s="220"/>
      <c r="AC203" s="220"/>
      <c r="AD203" s="220"/>
      <c r="AE203" s="220"/>
      <c r="AF203" s="220"/>
      <c r="AG203" s="220"/>
      <c r="AH203" s="220"/>
      <c r="AI203" s="220"/>
      <c r="AJ203" s="220"/>
      <c r="AK203" s="220"/>
      <c r="AL203" s="220"/>
      <c r="AM203" s="220"/>
      <c r="AN203" s="220"/>
      <c r="AO203" s="221"/>
      <c r="AR203" s="13"/>
    </row>
    <row r="204" spans="1:44" s="30" customFormat="1" ht="27.75" customHeight="1" thickBot="1" x14ac:dyDescent="0.25">
      <c r="A204" s="27"/>
      <c r="B204" s="13"/>
      <c r="C204" s="222">
        <f>+$AH$31</f>
        <v>0</v>
      </c>
      <c r="D204" s="223"/>
      <c r="E204" s="223"/>
      <c r="F204" s="223"/>
      <c r="G204" s="223"/>
      <c r="H204" s="223"/>
      <c r="I204" s="223"/>
      <c r="J204" s="223"/>
      <c r="K204" s="223"/>
      <c r="L204" s="223"/>
      <c r="M204" s="224"/>
      <c r="N204" s="225">
        <f>W198</f>
        <v>0</v>
      </c>
      <c r="O204" s="225"/>
      <c r="P204" s="225"/>
      <c r="Q204" s="225"/>
      <c r="R204" s="225"/>
      <c r="S204" s="225"/>
      <c r="T204" s="225"/>
      <c r="U204" s="225"/>
      <c r="V204" s="225"/>
      <c r="W204" s="225"/>
      <c r="X204" s="225"/>
      <c r="Y204" s="225"/>
      <c r="Z204" s="225"/>
      <c r="AA204" s="226" t="str">
        <f>+IF(N204&lt;C204,"NO CONFORME","CONFORME")</f>
        <v>CONFORME</v>
      </c>
      <c r="AB204" s="226"/>
      <c r="AC204" s="226"/>
      <c r="AD204" s="226"/>
      <c r="AE204" s="226"/>
      <c r="AF204" s="226"/>
      <c r="AG204" s="226"/>
      <c r="AH204" s="226"/>
      <c r="AI204" s="226"/>
      <c r="AJ204" s="226"/>
      <c r="AK204" s="226"/>
      <c r="AL204" s="226"/>
      <c r="AM204" s="226"/>
      <c r="AN204" s="226"/>
      <c r="AO204" s="227"/>
      <c r="AR204" s="13"/>
    </row>
    <row r="205" spans="1:44" s="30" customFormat="1" ht="9" customHeight="1" x14ac:dyDescent="0.2">
      <c r="A205" s="27"/>
      <c r="B205" s="13"/>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13"/>
    </row>
    <row r="206" spans="1:44" s="30" customFormat="1" ht="30.75" customHeight="1" x14ac:dyDescent="0.2">
      <c r="A206" s="27"/>
      <c r="B206" s="13"/>
      <c r="C206" s="200" t="s">
        <v>169</v>
      </c>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102"/>
      <c r="AR206" s="13"/>
    </row>
    <row r="207" spans="1:44" s="30" customFormat="1" ht="9" customHeight="1" x14ac:dyDescent="0.2">
      <c r="A207" s="27"/>
      <c r="B207" s="13"/>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3"/>
    </row>
    <row r="208" spans="1:44" s="30" customFormat="1" ht="17.25" customHeight="1" x14ac:dyDescent="0.2">
      <c r="A208" s="27"/>
      <c r="B208" s="13"/>
      <c r="C208" s="200" t="s">
        <v>170</v>
      </c>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102"/>
      <c r="AR208" s="13"/>
    </row>
    <row r="209" spans="1:44" s="30" customFormat="1" ht="9" customHeight="1" x14ac:dyDescent="0.2">
      <c r="A209" s="27"/>
      <c r="B209" s="13"/>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3"/>
    </row>
    <row r="210" spans="1:44" s="30" customFormat="1" ht="27.75" customHeight="1" x14ac:dyDescent="0.2">
      <c r="A210" s="27"/>
      <c r="B210" s="13"/>
      <c r="C210" s="200" t="s">
        <v>171</v>
      </c>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102"/>
      <c r="AR210" s="13"/>
    </row>
    <row r="211" spans="1:44" s="30" customFormat="1" ht="9" customHeight="1" x14ac:dyDescent="0.2">
      <c r="A211" s="27"/>
      <c r="B211" s="13"/>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3"/>
    </row>
    <row r="212" spans="1:44" s="30" customFormat="1" ht="17.25" customHeight="1" x14ac:dyDescent="0.2">
      <c r="A212" s="27"/>
      <c r="B212" s="13"/>
      <c r="C212" s="239" t="s">
        <v>117</v>
      </c>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13"/>
    </row>
    <row r="213" spans="1:44" s="30" customFormat="1" ht="9" customHeight="1" thickBot="1" x14ac:dyDescent="0.25">
      <c r="A213" s="27"/>
      <c r="B213" s="13"/>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3"/>
    </row>
    <row r="214" spans="1:44" s="30" customFormat="1" ht="82.5" customHeight="1" x14ac:dyDescent="0.2">
      <c r="A214" s="27"/>
      <c r="B214" s="13"/>
      <c r="C214" s="103"/>
      <c r="D214" s="103"/>
      <c r="E214" s="103"/>
      <c r="F214" s="103"/>
      <c r="G214" s="219" t="s">
        <v>123</v>
      </c>
      <c r="H214" s="220"/>
      <c r="I214" s="220"/>
      <c r="J214" s="220"/>
      <c r="K214" s="220"/>
      <c r="L214" s="220"/>
      <c r="M214" s="220"/>
      <c r="N214" s="220" t="s">
        <v>38</v>
      </c>
      <c r="O214" s="220"/>
      <c r="P214" s="220"/>
      <c r="Q214" s="220"/>
      <c r="R214" s="220"/>
      <c r="S214" s="220"/>
      <c r="T214" s="220"/>
      <c r="U214" s="220"/>
      <c r="V214" s="220"/>
      <c r="W214" s="220"/>
      <c r="X214" s="220"/>
      <c r="Y214" s="220"/>
      <c r="Z214" s="220" t="s">
        <v>39</v>
      </c>
      <c r="AA214" s="220"/>
      <c r="AB214" s="220"/>
      <c r="AC214" s="220"/>
      <c r="AD214" s="220"/>
      <c r="AE214" s="220"/>
      <c r="AF214" s="220"/>
      <c r="AG214" s="220"/>
      <c r="AH214" s="220" t="s">
        <v>108</v>
      </c>
      <c r="AI214" s="220"/>
      <c r="AJ214" s="220"/>
      <c r="AK214" s="220"/>
      <c r="AL214" s="220"/>
      <c r="AM214" s="220"/>
      <c r="AN214" s="221"/>
      <c r="AO214" s="102"/>
      <c r="AP214" s="102"/>
      <c r="AQ214" s="102"/>
      <c r="AR214" s="13"/>
    </row>
    <row r="215" spans="1:44" s="30" customFormat="1" ht="17.25" customHeight="1" x14ac:dyDescent="0.2">
      <c r="A215" s="27"/>
      <c r="B215" s="13"/>
      <c r="C215" s="103"/>
      <c r="D215" s="103"/>
      <c r="E215" s="103"/>
      <c r="F215" s="103"/>
      <c r="G215" s="240">
        <f>+$AH$31</f>
        <v>0</v>
      </c>
      <c r="H215" s="241"/>
      <c r="I215" s="241"/>
      <c r="J215" s="241"/>
      <c r="K215" s="241"/>
      <c r="L215" s="241"/>
      <c r="M215" s="241"/>
      <c r="N215" s="243" t="s">
        <v>40</v>
      </c>
      <c r="O215" s="243"/>
      <c r="P215" s="243"/>
      <c r="Q215" s="243"/>
      <c r="R215" s="243"/>
      <c r="S215" s="243"/>
      <c r="T215" s="244"/>
      <c r="U215" s="244"/>
      <c r="V215" s="244"/>
      <c r="W215" s="244"/>
      <c r="X215" s="244"/>
      <c r="Y215" s="244"/>
      <c r="Z215" s="245">
        <v>3</v>
      </c>
      <c r="AA215" s="245"/>
      <c r="AB215" s="245"/>
      <c r="AC215" s="245"/>
      <c r="AD215" s="245"/>
      <c r="AE215" s="245"/>
      <c r="AF215" s="245"/>
      <c r="AG215" s="245"/>
      <c r="AH215" s="246" t="s">
        <v>125</v>
      </c>
      <c r="AI215" s="246"/>
      <c r="AJ215" s="246"/>
      <c r="AK215" s="246"/>
      <c r="AL215" s="246"/>
      <c r="AM215" s="246"/>
      <c r="AN215" s="247"/>
      <c r="AO215" s="102"/>
      <c r="AP215" s="102"/>
      <c r="AQ215" s="102"/>
      <c r="AR215" s="13"/>
    </row>
    <row r="216" spans="1:44" s="30" customFormat="1" ht="17.25" customHeight="1" thickBot="1" x14ac:dyDescent="0.25">
      <c r="A216" s="27"/>
      <c r="B216" s="13"/>
      <c r="C216" s="103"/>
      <c r="D216" s="103"/>
      <c r="E216" s="103"/>
      <c r="F216" s="103"/>
      <c r="G216" s="242"/>
      <c r="H216" s="226"/>
      <c r="I216" s="226"/>
      <c r="J216" s="226"/>
      <c r="K216" s="226"/>
      <c r="L216" s="226"/>
      <c r="M216" s="226"/>
      <c r="N216" s="250" t="s">
        <v>41</v>
      </c>
      <c r="O216" s="250"/>
      <c r="P216" s="250"/>
      <c r="Q216" s="250"/>
      <c r="R216" s="250"/>
      <c r="S216" s="250"/>
      <c r="T216" s="251"/>
      <c r="U216" s="251"/>
      <c r="V216" s="251"/>
      <c r="W216" s="251"/>
      <c r="X216" s="251"/>
      <c r="Y216" s="251"/>
      <c r="Z216" s="226">
        <v>0</v>
      </c>
      <c r="AA216" s="226"/>
      <c r="AB216" s="226"/>
      <c r="AC216" s="226"/>
      <c r="AD216" s="226"/>
      <c r="AE216" s="226"/>
      <c r="AF216" s="226"/>
      <c r="AG216" s="226"/>
      <c r="AH216" s="248"/>
      <c r="AI216" s="248"/>
      <c r="AJ216" s="248"/>
      <c r="AK216" s="248"/>
      <c r="AL216" s="248"/>
      <c r="AM216" s="248"/>
      <c r="AN216" s="249"/>
      <c r="AO216" s="102"/>
      <c r="AP216" s="102"/>
      <c r="AQ216" s="102"/>
      <c r="AR216" s="13"/>
    </row>
    <row r="217" spans="1:44" s="30" customFormat="1" ht="17.25" customHeight="1" x14ac:dyDescent="0.2">
      <c r="A217" s="27"/>
      <c r="B217" s="13"/>
      <c r="C217" s="103"/>
      <c r="D217" s="103"/>
      <c r="E217" s="103"/>
      <c r="F217" s="103"/>
      <c r="G217" s="104"/>
      <c r="H217" s="104"/>
      <c r="I217" s="104"/>
      <c r="J217" s="104"/>
      <c r="K217" s="104"/>
      <c r="L217" s="104"/>
      <c r="M217" s="104"/>
      <c r="N217" s="97"/>
      <c r="O217" s="97"/>
      <c r="P217" s="97"/>
      <c r="Q217" s="97"/>
      <c r="R217" s="97"/>
      <c r="S217" s="97"/>
      <c r="T217" s="97"/>
      <c r="U217" s="97"/>
      <c r="V217" s="97"/>
      <c r="W217" s="97"/>
      <c r="X217" s="97"/>
      <c r="Y217" s="97"/>
      <c r="Z217" s="105"/>
      <c r="AA217" s="105"/>
      <c r="AB217" s="105"/>
      <c r="AC217" s="105"/>
      <c r="AD217" s="105"/>
      <c r="AE217" s="105"/>
      <c r="AF217" s="105"/>
      <c r="AG217" s="105"/>
      <c r="AH217" s="106"/>
      <c r="AI217" s="106"/>
      <c r="AJ217" s="106"/>
      <c r="AK217" s="106"/>
      <c r="AL217" s="106"/>
      <c r="AM217" s="106"/>
      <c r="AN217" s="106"/>
      <c r="AO217" s="102"/>
      <c r="AP217" s="102"/>
      <c r="AQ217" s="102"/>
      <c r="AR217" s="13"/>
    </row>
    <row r="218" spans="1:44" s="30" customFormat="1" ht="51" customHeight="1" x14ac:dyDescent="0.2">
      <c r="A218" s="27"/>
      <c r="B218" s="13"/>
      <c r="C218" s="199" t="s">
        <v>105</v>
      </c>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02"/>
      <c r="AR218" s="13"/>
    </row>
    <row r="219" spans="1:44" s="30" customFormat="1" ht="17.25" customHeight="1" thickBot="1" x14ac:dyDescent="0.25">
      <c r="A219" s="27"/>
      <c r="B219" s="13"/>
      <c r="C219" s="29"/>
      <c r="D219" s="29"/>
      <c r="E219" s="29"/>
      <c r="F219" s="29"/>
      <c r="G219" s="39"/>
      <c r="H219" s="39"/>
      <c r="I219" s="39"/>
      <c r="J219" s="39"/>
      <c r="K219" s="39"/>
      <c r="L219" s="39"/>
      <c r="M219" s="39"/>
      <c r="N219" s="66"/>
      <c r="O219" s="66"/>
      <c r="P219" s="66"/>
      <c r="Q219" s="66"/>
      <c r="R219" s="66"/>
      <c r="S219" s="66"/>
      <c r="T219" s="66"/>
      <c r="U219" s="66"/>
      <c r="V219" s="66"/>
      <c r="W219" s="66"/>
      <c r="X219" s="66"/>
      <c r="Y219" s="66"/>
      <c r="Z219" s="67"/>
      <c r="AA219" s="67"/>
      <c r="AB219" s="67"/>
      <c r="AC219" s="67"/>
      <c r="AD219" s="67"/>
      <c r="AE219" s="67"/>
      <c r="AF219" s="67"/>
      <c r="AG219" s="67"/>
      <c r="AH219" s="68"/>
      <c r="AI219" s="68"/>
      <c r="AJ219" s="68"/>
      <c r="AK219" s="68"/>
      <c r="AL219" s="68"/>
      <c r="AM219" s="68"/>
      <c r="AN219" s="68"/>
      <c r="AO219" s="28"/>
      <c r="AP219" s="28"/>
      <c r="AQ219" s="28"/>
      <c r="AR219" s="13"/>
    </row>
    <row r="220" spans="1:44" s="30" customFormat="1" ht="17.25" customHeight="1" thickBot="1" x14ac:dyDescent="0.25">
      <c r="A220" s="27"/>
      <c r="B220" s="13"/>
      <c r="C220" s="29"/>
      <c r="D220" s="107"/>
      <c r="E220" s="107"/>
      <c r="F220" s="107"/>
      <c r="G220" s="107"/>
      <c r="H220" s="107"/>
      <c r="I220" s="107"/>
      <c r="J220" s="107"/>
      <c r="K220" s="107"/>
      <c r="L220" s="107"/>
      <c r="M220" s="107"/>
      <c r="N220" s="107"/>
      <c r="O220" s="107"/>
      <c r="P220" s="107"/>
      <c r="Q220" s="204" t="s">
        <v>3</v>
      </c>
      <c r="R220" s="205"/>
      <c r="S220" s="206"/>
      <c r="T220" s="207" t="s">
        <v>4</v>
      </c>
      <c r="U220" s="205"/>
      <c r="V220" s="206"/>
      <c r="W220" s="233" t="s">
        <v>8</v>
      </c>
      <c r="X220" s="233"/>
      <c r="Y220" s="233"/>
      <c r="Z220" s="233"/>
      <c r="AA220" s="233"/>
      <c r="AB220" s="233"/>
      <c r="AC220" s="233"/>
      <c r="AD220" s="233"/>
      <c r="AE220" s="233"/>
      <c r="AF220" s="233"/>
      <c r="AG220" s="233"/>
      <c r="AH220" s="233"/>
      <c r="AI220" s="233"/>
      <c r="AJ220" s="233"/>
      <c r="AK220" s="233"/>
      <c r="AL220" s="233"/>
      <c r="AM220" s="233"/>
      <c r="AN220" s="233"/>
      <c r="AO220" s="233"/>
      <c r="AP220" s="234"/>
      <c r="AQ220" s="28"/>
      <c r="AR220" s="13"/>
    </row>
    <row r="221" spans="1:44" s="30" customFormat="1" ht="23.25" customHeight="1" x14ac:dyDescent="0.2">
      <c r="A221" s="27"/>
      <c r="B221" s="13"/>
      <c r="C221" s="29"/>
      <c r="D221" s="171" t="s">
        <v>27</v>
      </c>
      <c r="E221" s="172"/>
      <c r="F221" s="172"/>
      <c r="G221" s="172"/>
      <c r="H221" s="172"/>
      <c r="I221" s="172"/>
      <c r="J221" s="172"/>
      <c r="K221" s="172"/>
      <c r="L221" s="172"/>
      <c r="M221" s="172"/>
      <c r="N221" s="172"/>
      <c r="O221" s="172"/>
      <c r="P221" s="231"/>
      <c r="Q221" s="232"/>
      <c r="R221" s="233"/>
      <c r="S221" s="233"/>
      <c r="T221" s="233"/>
      <c r="U221" s="233"/>
      <c r="V221" s="233"/>
      <c r="W221" s="235"/>
      <c r="X221" s="235"/>
      <c r="Y221" s="235"/>
      <c r="Z221" s="235"/>
      <c r="AA221" s="235"/>
      <c r="AB221" s="235"/>
      <c r="AC221" s="235"/>
      <c r="AD221" s="235"/>
      <c r="AE221" s="235"/>
      <c r="AF221" s="235"/>
      <c r="AG221" s="235"/>
      <c r="AH221" s="235"/>
      <c r="AI221" s="235"/>
      <c r="AJ221" s="235"/>
      <c r="AK221" s="235"/>
      <c r="AL221" s="235"/>
      <c r="AM221" s="235"/>
      <c r="AN221" s="235"/>
      <c r="AO221" s="235"/>
      <c r="AP221" s="236"/>
      <c r="AQ221" s="28"/>
      <c r="AR221" s="13"/>
    </row>
    <row r="222" spans="1:44" s="30" customFormat="1" ht="27" customHeight="1" x14ac:dyDescent="0.2">
      <c r="A222" s="27"/>
      <c r="B222" s="13"/>
      <c r="C222" s="29"/>
      <c r="D222" s="174" t="s">
        <v>28</v>
      </c>
      <c r="E222" s="175"/>
      <c r="F222" s="175"/>
      <c r="G222" s="175"/>
      <c r="H222" s="175"/>
      <c r="I222" s="175"/>
      <c r="J222" s="175"/>
      <c r="K222" s="175"/>
      <c r="L222" s="175"/>
      <c r="M222" s="175"/>
      <c r="N222" s="175"/>
      <c r="O222" s="175"/>
      <c r="P222" s="237"/>
      <c r="Q222" s="238"/>
      <c r="R222" s="235"/>
      <c r="S222" s="235"/>
      <c r="T222" s="235"/>
      <c r="U222" s="235"/>
      <c r="V222" s="235"/>
      <c r="W222" s="252"/>
      <c r="X222" s="252"/>
      <c r="Y222" s="252"/>
      <c r="Z222" s="252"/>
      <c r="AA222" s="252"/>
      <c r="AB222" s="252"/>
      <c r="AC222" s="252"/>
      <c r="AD222" s="252"/>
      <c r="AE222" s="252"/>
      <c r="AF222" s="252"/>
      <c r="AG222" s="252"/>
      <c r="AH222" s="252"/>
      <c r="AI222" s="252"/>
      <c r="AJ222" s="252"/>
      <c r="AK222" s="252"/>
      <c r="AL222" s="252"/>
      <c r="AM222" s="252"/>
      <c r="AN222" s="252"/>
      <c r="AO222" s="252"/>
      <c r="AP222" s="253"/>
      <c r="AQ222" s="28"/>
      <c r="AR222" s="13"/>
    </row>
    <row r="223" spans="1:44" s="30" customFormat="1" ht="69.75" customHeight="1" thickBot="1" x14ac:dyDescent="0.25">
      <c r="A223" s="27"/>
      <c r="B223" s="13"/>
      <c r="C223" s="29"/>
      <c r="D223" s="179" t="s">
        <v>144</v>
      </c>
      <c r="E223" s="180"/>
      <c r="F223" s="180"/>
      <c r="G223" s="180"/>
      <c r="H223" s="180"/>
      <c r="I223" s="180"/>
      <c r="J223" s="180"/>
      <c r="K223" s="180"/>
      <c r="L223" s="180"/>
      <c r="M223" s="180"/>
      <c r="N223" s="180"/>
      <c r="O223" s="180"/>
      <c r="P223" s="194"/>
      <c r="Q223" s="195"/>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2"/>
      <c r="AQ223" s="28"/>
      <c r="AR223" s="13"/>
    </row>
    <row r="224" spans="1:44" s="30" customFormat="1" ht="6.75" customHeight="1" thickBot="1" x14ac:dyDescent="0.25">
      <c r="A224" s="27"/>
      <c r="B224" s="13"/>
      <c r="C224" s="29"/>
      <c r="D224" s="71"/>
      <c r="E224" s="71"/>
      <c r="F224" s="71"/>
      <c r="G224" s="71"/>
      <c r="H224" s="71"/>
      <c r="I224" s="71"/>
      <c r="J224" s="71"/>
      <c r="K224" s="71"/>
      <c r="L224" s="71"/>
      <c r="M224" s="71"/>
      <c r="N224" s="71"/>
      <c r="O224" s="71"/>
      <c r="P224" s="71"/>
      <c r="Q224" s="72"/>
      <c r="R224" s="72"/>
      <c r="S224" s="72"/>
      <c r="T224" s="72"/>
      <c r="U224" s="72"/>
      <c r="V224" s="72"/>
      <c r="W224" s="73"/>
      <c r="X224" s="73"/>
      <c r="Y224" s="73"/>
      <c r="Z224" s="73"/>
      <c r="AA224" s="73"/>
      <c r="AB224" s="73"/>
      <c r="AC224" s="73"/>
      <c r="AD224" s="73"/>
      <c r="AE224" s="73"/>
      <c r="AF224" s="73"/>
      <c r="AG224" s="73"/>
      <c r="AH224" s="73"/>
      <c r="AI224" s="73"/>
      <c r="AJ224" s="73"/>
      <c r="AK224" s="73"/>
      <c r="AL224" s="73"/>
      <c r="AM224" s="73"/>
      <c r="AN224" s="73"/>
      <c r="AO224" s="28"/>
      <c r="AP224" s="28"/>
      <c r="AQ224" s="28"/>
      <c r="AR224" s="13"/>
    </row>
    <row r="225" spans="1:44" s="30" customFormat="1" ht="143.25" customHeight="1" thickBot="1" x14ac:dyDescent="0.25">
      <c r="A225" s="27"/>
      <c r="B225" s="13"/>
      <c r="C225" s="561" t="s">
        <v>148</v>
      </c>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62"/>
      <c r="AL225" s="562"/>
      <c r="AM225" s="562"/>
      <c r="AN225" s="562"/>
      <c r="AO225" s="562"/>
      <c r="AP225" s="563"/>
      <c r="AQ225" s="28"/>
      <c r="AR225" s="13"/>
    </row>
    <row r="226" spans="1:44" s="30" customFormat="1" ht="14.25" x14ac:dyDescent="0.2">
      <c r="A226" s="27"/>
      <c r="B226" s="13"/>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28"/>
      <c r="AQ226" s="28"/>
      <c r="AR226" s="13"/>
    </row>
    <row r="227" spans="1:44" ht="9" hidden="1" customHeight="1" x14ac:dyDescent="0.2"/>
    <row r="228" spans="1:44" ht="16.899999999999999" customHeight="1" thickBot="1" x14ac:dyDescent="0.3">
      <c r="C228" s="506" t="s">
        <v>182</v>
      </c>
      <c r="D228" s="506"/>
      <c r="E228" s="506"/>
      <c r="F228" s="506"/>
      <c r="G228" s="506"/>
      <c r="H228" s="506"/>
      <c r="I228" s="506"/>
      <c r="J228" s="506"/>
      <c r="K228" s="506"/>
      <c r="L228" s="506"/>
      <c r="M228" s="506"/>
      <c r="N228" s="506"/>
      <c r="O228" s="506"/>
      <c r="P228" s="506"/>
      <c r="Q228" s="506"/>
      <c r="R228" s="506"/>
      <c r="S228" s="506"/>
      <c r="T228" s="506"/>
      <c r="U228" s="506"/>
      <c r="V228" s="506"/>
      <c r="W228" s="506"/>
      <c r="X228" s="506"/>
      <c r="Y228" s="506"/>
      <c r="Z228" s="506"/>
      <c r="AA228" s="506"/>
      <c r="AB228" s="506"/>
      <c r="AC228" s="506"/>
      <c r="AD228" s="506"/>
      <c r="AE228" s="506"/>
      <c r="AF228" s="506"/>
      <c r="AG228" s="506"/>
      <c r="AH228" s="506"/>
      <c r="AI228" s="506"/>
      <c r="AJ228" s="506"/>
      <c r="AK228" s="506"/>
      <c r="AL228" s="506"/>
      <c r="AM228" s="506"/>
      <c r="AN228" s="506"/>
      <c r="AO228" s="506"/>
      <c r="AP228" s="506"/>
      <c r="AQ228" s="110"/>
    </row>
    <row r="229" spans="1:44" ht="17.25" customHeight="1" x14ac:dyDescent="0.2">
      <c r="C229" s="507" t="s">
        <v>183</v>
      </c>
      <c r="D229" s="508"/>
      <c r="E229" s="508"/>
      <c r="F229" s="508"/>
      <c r="G229" s="508"/>
      <c r="H229" s="508"/>
      <c r="I229" s="508"/>
      <c r="J229" s="508"/>
      <c r="K229" s="508"/>
      <c r="L229" s="508"/>
      <c r="M229" s="508"/>
      <c r="N229" s="508"/>
      <c r="O229" s="508"/>
      <c r="P229" s="508"/>
      <c r="Q229" s="508"/>
      <c r="R229" s="508"/>
      <c r="S229" s="508"/>
      <c r="T229" s="508"/>
      <c r="U229" s="508"/>
      <c r="V229" s="508"/>
      <c r="W229" s="508"/>
      <c r="X229" s="508"/>
      <c r="Y229" s="508"/>
      <c r="Z229" s="508"/>
      <c r="AA229" s="508"/>
      <c r="AB229" s="508"/>
      <c r="AC229" s="508"/>
      <c r="AD229" s="508"/>
      <c r="AE229" s="508"/>
      <c r="AF229" s="508"/>
      <c r="AG229" s="508"/>
      <c r="AH229" s="508"/>
      <c r="AI229" s="508"/>
      <c r="AJ229" s="508"/>
      <c r="AK229" s="508"/>
      <c r="AL229" s="508"/>
      <c r="AM229" s="508"/>
      <c r="AN229" s="508"/>
      <c r="AO229" s="508"/>
      <c r="AP229" s="509"/>
      <c r="AQ229" s="18"/>
    </row>
    <row r="230" spans="1:44" ht="123.75" customHeight="1" x14ac:dyDescent="0.2">
      <c r="C230" s="510"/>
      <c r="D230" s="511"/>
      <c r="E230" s="511"/>
      <c r="F230" s="511"/>
      <c r="G230" s="511"/>
      <c r="H230" s="511"/>
      <c r="I230" s="511"/>
      <c r="J230" s="511"/>
      <c r="K230" s="511"/>
      <c r="L230" s="511"/>
      <c r="M230" s="511"/>
      <c r="N230" s="511"/>
      <c r="O230" s="511"/>
      <c r="P230" s="511"/>
      <c r="Q230" s="511"/>
      <c r="R230" s="511"/>
      <c r="S230" s="511"/>
      <c r="T230" s="511"/>
      <c r="U230" s="511"/>
      <c r="V230" s="511"/>
      <c r="W230" s="511"/>
      <c r="X230" s="511"/>
      <c r="Y230" s="511"/>
      <c r="Z230" s="511"/>
      <c r="AA230" s="511"/>
      <c r="AB230" s="511"/>
      <c r="AC230" s="511"/>
      <c r="AD230" s="511"/>
      <c r="AE230" s="511"/>
      <c r="AF230" s="511"/>
      <c r="AG230" s="511"/>
      <c r="AH230" s="511"/>
      <c r="AI230" s="511"/>
      <c r="AJ230" s="511"/>
      <c r="AK230" s="511"/>
      <c r="AL230" s="511"/>
      <c r="AM230" s="511"/>
      <c r="AN230" s="511"/>
      <c r="AO230" s="511"/>
      <c r="AP230" s="512"/>
      <c r="AQ230" s="93"/>
    </row>
    <row r="231" spans="1:44" ht="17.25" customHeight="1" x14ac:dyDescent="0.2">
      <c r="C231" s="513" t="s">
        <v>184</v>
      </c>
      <c r="D231" s="514"/>
      <c r="E231" s="514"/>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4"/>
      <c r="AJ231" s="514"/>
      <c r="AK231" s="514"/>
      <c r="AL231" s="514"/>
      <c r="AM231" s="514"/>
      <c r="AN231" s="514"/>
      <c r="AO231" s="514"/>
      <c r="AP231" s="515"/>
      <c r="AQ231" s="18"/>
    </row>
    <row r="232" spans="1:44" ht="123.75" customHeight="1" thickBot="1" x14ac:dyDescent="0.25">
      <c r="C232" s="516"/>
      <c r="D232" s="517"/>
      <c r="E232" s="517"/>
      <c r="F232" s="517"/>
      <c r="G232" s="517"/>
      <c r="H232" s="517"/>
      <c r="I232" s="517"/>
      <c r="J232" s="517"/>
      <c r="K232" s="517"/>
      <c r="L232" s="517"/>
      <c r="M232" s="517"/>
      <c r="N232" s="517"/>
      <c r="O232" s="517"/>
      <c r="P232" s="517"/>
      <c r="Q232" s="517"/>
      <c r="R232" s="517"/>
      <c r="S232" s="517"/>
      <c r="T232" s="517"/>
      <c r="U232" s="517"/>
      <c r="V232" s="517"/>
      <c r="W232" s="517"/>
      <c r="X232" s="517"/>
      <c r="Y232" s="517"/>
      <c r="Z232" s="517"/>
      <c r="AA232" s="517"/>
      <c r="AB232" s="517"/>
      <c r="AC232" s="517"/>
      <c r="AD232" s="517"/>
      <c r="AE232" s="517"/>
      <c r="AF232" s="517"/>
      <c r="AG232" s="517"/>
      <c r="AH232" s="517"/>
      <c r="AI232" s="517"/>
      <c r="AJ232" s="517"/>
      <c r="AK232" s="517"/>
      <c r="AL232" s="517"/>
      <c r="AM232" s="517"/>
      <c r="AN232" s="517"/>
      <c r="AO232" s="517"/>
      <c r="AP232" s="518"/>
      <c r="AQ232" s="93"/>
    </row>
    <row r="233" spans="1:44" ht="9" customHeight="1" x14ac:dyDescent="0.2">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row>
    <row r="234" spans="1:44" ht="15" customHeight="1" thickBot="1" x14ac:dyDescent="0.25">
      <c r="C234" s="21" t="s">
        <v>185</v>
      </c>
    </row>
    <row r="235" spans="1:44" ht="33.75" customHeight="1" x14ac:dyDescent="0.2">
      <c r="C235" s="171" t="s">
        <v>172</v>
      </c>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3"/>
    </row>
    <row r="236" spans="1:44" ht="46.5" customHeight="1" x14ac:dyDescent="0.2">
      <c r="C236" s="174" t="s">
        <v>141</v>
      </c>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6"/>
    </row>
    <row r="237" spans="1:44" ht="44.25" customHeight="1" thickBot="1" x14ac:dyDescent="0.25">
      <c r="C237" s="179" t="s">
        <v>173</v>
      </c>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77" t="s">
        <v>3</v>
      </c>
      <c r="AL237" s="177"/>
      <c r="AM237" s="177"/>
      <c r="AN237" s="177" t="s">
        <v>4</v>
      </c>
      <c r="AO237" s="177"/>
      <c r="AP237" s="178"/>
    </row>
    <row r="238" spans="1:44" ht="9" customHeight="1" thickBot="1" x14ac:dyDescent="0.25">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5"/>
      <c r="AG238" s="75"/>
      <c r="AH238" s="75"/>
      <c r="AI238" s="75"/>
      <c r="AJ238" s="75"/>
      <c r="AK238" s="75"/>
      <c r="AL238" s="75"/>
      <c r="AM238" s="75"/>
      <c r="AN238" s="75"/>
    </row>
    <row r="239" spans="1:44" ht="13.9" customHeight="1" x14ac:dyDescent="0.2">
      <c r="C239" s="152" t="s">
        <v>145</v>
      </c>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4"/>
      <c r="AN239" s="154"/>
      <c r="AO239" s="154"/>
      <c r="AP239" s="155"/>
      <c r="AQ239" s="62"/>
    </row>
    <row r="240" spans="1:44" ht="13.15" customHeight="1" thickBot="1" x14ac:dyDescent="0.25">
      <c r="C240" s="156" t="s">
        <v>90</v>
      </c>
      <c r="D240" s="157"/>
      <c r="E240" s="157"/>
      <c r="F240" s="157"/>
      <c r="G240" s="168"/>
      <c r="H240" s="168"/>
      <c r="I240" s="168"/>
      <c r="J240" s="168"/>
      <c r="K240" s="168"/>
      <c r="L240" s="168"/>
      <c r="M240" s="63"/>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9"/>
    </row>
    <row r="241" spans="1:43" ht="9" customHeight="1" x14ac:dyDescent="0.2">
      <c r="C241" s="60"/>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row>
    <row r="242" spans="1:43" ht="13.5" thickBot="1" x14ac:dyDescent="0.25">
      <c r="C242" s="21" t="s">
        <v>91</v>
      </c>
    </row>
    <row r="243" spans="1:43" ht="24.75" customHeight="1" x14ac:dyDescent="0.2">
      <c r="C243" s="139" t="s">
        <v>101</v>
      </c>
      <c r="D243" s="140"/>
      <c r="E243" s="140"/>
      <c r="F243" s="141"/>
      <c r="G243" s="142" t="str">
        <f>IF(D22="","",D22)</f>
        <v/>
      </c>
      <c r="H243" s="143"/>
      <c r="I243" s="143"/>
      <c r="J243" s="143"/>
      <c r="K243" s="143"/>
      <c r="L243" s="143"/>
      <c r="M243" s="143"/>
      <c r="N243" s="143"/>
      <c r="O243" s="143"/>
      <c r="P243" s="143"/>
      <c r="Q243" s="143"/>
      <c r="R243" s="143"/>
      <c r="S243" s="143"/>
      <c r="T243" s="143"/>
      <c r="U243" s="143"/>
      <c r="V243" s="144"/>
      <c r="W243" s="145" t="s">
        <v>102</v>
      </c>
      <c r="X243" s="140"/>
      <c r="Y243" s="140"/>
      <c r="Z243" s="141"/>
      <c r="AA243" s="143" t="str">
        <f>IF(D23="","",D23)</f>
        <v/>
      </c>
      <c r="AB243" s="143"/>
      <c r="AC243" s="143"/>
      <c r="AD243" s="143"/>
      <c r="AE243" s="143"/>
      <c r="AF243" s="143"/>
      <c r="AG243" s="143"/>
      <c r="AH243" s="143"/>
      <c r="AI243" s="143"/>
      <c r="AJ243" s="143"/>
      <c r="AK243" s="143"/>
      <c r="AL243" s="143"/>
      <c r="AM243" s="143"/>
      <c r="AN243" s="143"/>
      <c r="AO243" s="143"/>
      <c r="AP243" s="146"/>
    </row>
    <row r="244" spans="1:43" ht="36.75" customHeight="1" x14ac:dyDescent="0.2">
      <c r="C244" s="169" t="s">
        <v>7</v>
      </c>
      <c r="D244" s="150"/>
      <c r="E244" s="150"/>
      <c r="F244" s="150"/>
      <c r="G244" s="150"/>
      <c r="H244" s="150"/>
      <c r="I244" s="150"/>
      <c r="J244" s="150"/>
      <c r="K244" s="150"/>
      <c r="L244" s="150"/>
      <c r="M244" s="150"/>
      <c r="N244" s="150"/>
      <c r="O244" s="150"/>
      <c r="P244" s="150"/>
      <c r="Q244" s="150"/>
      <c r="R244" s="150"/>
      <c r="S244" s="150"/>
      <c r="T244" s="150"/>
      <c r="U244" s="150"/>
      <c r="V244" s="170"/>
      <c r="W244" s="149" t="s">
        <v>7</v>
      </c>
      <c r="X244" s="150"/>
      <c r="Y244" s="150"/>
      <c r="Z244" s="150"/>
      <c r="AA244" s="150"/>
      <c r="AB244" s="150"/>
      <c r="AC244" s="150"/>
      <c r="AD244" s="150"/>
      <c r="AE244" s="150"/>
      <c r="AF244" s="150"/>
      <c r="AG244" s="150"/>
      <c r="AH244" s="150"/>
      <c r="AI244" s="150"/>
      <c r="AJ244" s="150"/>
      <c r="AK244" s="150"/>
      <c r="AL244" s="150"/>
      <c r="AM244" s="150"/>
      <c r="AN244" s="150"/>
      <c r="AO244" s="150"/>
      <c r="AP244" s="151"/>
    </row>
    <row r="245" spans="1:43" ht="23.25" customHeight="1" thickBot="1" x14ac:dyDescent="0.25">
      <c r="C245" s="134" t="s">
        <v>103</v>
      </c>
      <c r="D245" s="135"/>
      <c r="E245" s="136" t="str">
        <f>IF(AE22="","",AE22)</f>
        <v/>
      </c>
      <c r="F245" s="136"/>
      <c r="G245" s="136"/>
      <c r="H245" s="136"/>
      <c r="I245" s="136"/>
      <c r="J245" s="136"/>
      <c r="K245" s="136"/>
      <c r="L245" s="136"/>
      <c r="M245" s="136"/>
      <c r="N245" s="136"/>
      <c r="O245" s="136"/>
      <c r="P245" s="136"/>
      <c r="Q245" s="136"/>
      <c r="R245" s="136"/>
      <c r="S245" s="136"/>
      <c r="T245" s="136"/>
      <c r="U245" s="136"/>
      <c r="V245" s="135"/>
      <c r="W245" s="137" t="s">
        <v>103</v>
      </c>
      <c r="X245" s="135"/>
      <c r="Y245" s="137" t="str">
        <f>IF(AE23="","",AE23)</f>
        <v/>
      </c>
      <c r="Z245" s="136"/>
      <c r="AA245" s="136"/>
      <c r="AB245" s="136"/>
      <c r="AC245" s="136"/>
      <c r="AD245" s="136"/>
      <c r="AE245" s="136"/>
      <c r="AF245" s="136"/>
      <c r="AG245" s="136"/>
      <c r="AH245" s="136"/>
      <c r="AI245" s="136"/>
      <c r="AJ245" s="136"/>
      <c r="AK245" s="136"/>
      <c r="AL245" s="136"/>
      <c r="AM245" s="136"/>
      <c r="AN245" s="136"/>
      <c r="AO245" s="136"/>
      <c r="AP245" s="138"/>
    </row>
    <row r="246" spans="1:43" ht="31.15" customHeight="1" x14ac:dyDescent="0.2">
      <c r="C246" s="139" t="s">
        <v>101</v>
      </c>
      <c r="D246" s="140"/>
      <c r="E246" s="140"/>
      <c r="F246" s="141"/>
      <c r="G246" s="142" t="str">
        <f>IF(D24="","",D24)</f>
        <v/>
      </c>
      <c r="H246" s="143"/>
      <c r="I246" s="143"/>
      <c r="J246" s="143"/>
      <c r="K246" s="143"/>
      <c r="L246" s="143"/>
      <c r="M246" s="143"/>
      <c r="N246" s="143"/>
      <c r="O246" s="143"/>
      <c r="P246" s="143"/>
      <c r="Q246" s="143"/>
      <c r="R246" s="143"/>
      <c r="S246" s="143"/>
      <c r="T246" s="143"/>
      <c r="U246" s="143"/>
      <c r="V246" s="144"/>
      <c r="W246" s="145" t="s">
        <v>102</v>
      </c>
      <c r="X246" s="140"/>
      <c r="Y246" s="140"/>
      <c r="Z246" s="141"/>
      <c r="AA246" s="143" t="str">
        <f>IF(D25="","",D25)</f>
        <v/>
      </c>
      <c r="AB246" s="143"/>
      <c r="AC246" s="143"/>
      <c r="AD246" s="143"/>
      <c r="AE246" s="143"/>
      <c r="AF246" s="143"/>
      <c r="AG246" s="143"/>
      <c r="AH246" s="143"/>
      <c r="AI246" s="143"/>
      <c r="AJ246" s="143"/>
      <c r="AK246" s="143"/>
      <c r="AL246" s="143"/>
      <c r="AM246" s="143"/>
      <c r="AN246" s="143"/>
      <c r="AO246" s="143"/>
      <c r="AP246" s="146"/>
    </row>
    <row r="247" spans="1:43" ht="31.15" customHeight="1" x14ac:dyDescent="0.2">
      <c r="C247" s="147" t="s">
        <v>7</v>
      </c>
      <c r="D247" s="148"/>
      <c r="E247" s="148"/>
      <c r="F247" s="148"/>
      <c r="G247" s="148"/>
      <c r="H247" s="148"/>
      <c r="I247" s="148"/>
      <c r="J247" s="148"/>
      <c r="K247" s="148"/>
      <c r="L247" s="148"/>
      <c r="M247" s="148"/>
      <c r="N247" s="148"/>
      <c r="O247" s="148"/>
      <c r="P247" s="148"/>
      <c r="Q247" s="148"/>
      <c r="R247" s="148"/>
      <c r="S247" s="148"/>
      <c r="T247" s="148"/>
      <c r="U247" s="148"/>
      <c r="V247" s="148"/>
      <c r="W247" s="149" t="s">
        <v>7</v>
      </c>
      <c r="X247" s="150"/>
      <c r="Y247" s="150"/>
      <c r="Z247" s="150"/>
      <c r="AA247" s="150"/>
      <c r="AB247" s="150"/>
      <c r="AC247" s="150"/>
      <c r="AD247" s="150"/>
      <c r="AE247" s="150"/>
      <c r="AF247" s="150"/>
      <c r="AG247" s="150"/>
      <c r="AH247" s="150"/>
      <c r="AI247" s="150"/>
      <c r="AJ247" s="150"/>
      <c r="AK247" s="150"/>
      <c r="AL247" s="150"/>
      <c r="AM247" s="150"/>
      <c r="AN247" s="150"/>
      <c r="AO247" s="150"/>
      <c r="AP247" s="151"/>
    </row>
    <row r="248" spans="1:43" ht="23.25" customHeight="1" thickBot="1" x14ac:dyDescent="0.25">
      <c r="C248" s="134" t="s">
        <v>103</v>
      </c>
      <c r="D248" s="135"/>
      <c r="E248" s="136" t="str">
        <f>IF(AE24="","",AE24)</f>
        <v/>
      </c>
      <c r="F248" s="136"/>
      <c r="G248" s="136"/>
      <c r="H248" s="136"/>
      <c r="I248" s="136"/>
      <c r="J248" s="136"/>
      <c r="K248" s="136"/>
      <c r="L248" s="136"/>
      <c r="M248" s="136"/>
      <c r="N248" s="136"/>
      <c r="O248" s="136"/>
      <c r="P248" s="136"/>
      <c r="Q248" s="136"/>
      <c r="R248" s="136"/>
      <c r="S248" s="136"/>
      <c r="T248" s="136"/>
      <c r="U248" s="136"/>
      <c r="V248" s="135"/>
      <c r="W248" s="137" t="s">
        <v>103</v>
      </c>
      <c r="X248" s="135"/>
      <c r="Y248" s="137" t="str">
        <f>IF(AE25="","",AE25)</f>
        <v/>
      </c>
      <c r="Z248" s="136"/>
      <c r="AA248" s="136"/>
      <c r="AB248" s="136"/>
      <c r="AC248" s="136"/>
      <c r="AD248" s="136"/>
      <c r="AE248" s="136"/>
      <c r="AF248" s="136"/>
      <c r="AG248" s="136"/>
      <c r="AH248" s="136"/>
      <c r="AI248" s="136"/>
      <c r="AJ248" s="136"/>
      <c r="AK248" s="136"/>
      <c r="AL248" s="136"/>
      <c r="AM248" s="136"/>
      <c r="AN248" s="136"/>
      <c r="AO248" s="136"/>
      <c r="AP248" s="138"/>
    </row>
    <row r="249" spans="1:43" ht="9" customHeight="1" x14ac:dyDescent="0.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row>
    <row r="250" spans="1:43" ht="13.5" thickBot="1" x14ac:dyDescent="0.25">
      <c r="C250" s="111" t="s">
        <v>67</v>
      </c>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112"/>
      <c r="AD250" s="112"/>
      <c r="AE250" s="112"/>
      <c r="AF250" s="112"/>
      <c r="AG250" s="112"/>
      <c r="AH250" s="112"/>
      <c r="AI250" s="112"/>
      <c r="AJ250" s="112"/>
      <c r="AK250" s="112"/>
      <c r="AL250" s="112"/>
      <c r="AM250" s="112"/>
      <c r="AN250" s="112"/>
      <c r="AO250" s="112"/>
      <c r="AP250" s="112"/>
      <c r="AQ250" s="61"/>
    </row>
    <row r="251" spans="1:43" ht="27.6" customHeight="1" x14ac:dyDescent="0.2">
      <c r="C251" s="158" t="s">
        <v>102</v>
      </c>
      <c r="D251" s="158"/>
      <c r="E251" s="158"/>
      <c r="F251" s="159" t="str">
        <f>IF(P19="","",P19)</f>
        <v/>
      </c>
      <c r="G251" s="159"/>
      <c r="H251" s="159"/>
      <c r="I251" s="159"/>
      <c r="J251" s="159"/>
      <c r="K251" s="159"/>
      <c r="L251" s="159"/>
      <c r="M251" s="159"/>
      <c r="N251" s="159"/>
      <c r="O251" s="159"/>
      <c r="P251" s="159"/>
      <c r="Q251" s="159"/>
      <c r="R251" s="159"/>
      <c r="S251" s="159"/>
      <c r="T251" s="159"/>
      <c r="U251" s="159"/>
      <c r="V251" s="159"/>
      <c r="W251" s="145" t="s">
        <v>101</v>
      </c>
      <c r="X251" s="160"/>
      <c r="Y251" s="160"/>
      <c r="Z251" s="160"/>
      <c r="AA251" s="160"/>
      <c r="AB251" s="160"/>
      <c r="AC251" s="160"/>
      <c r="AD251" s="160"/>
      <c r="AE251" s="160"/>
      <c r="AF251" s="160"/>
      <c r="AG251" s="160"/>
      <c r="AH251" s="160"/>
      <c r="AI251" s="160"/>
      <c r="AJ251" s="160"/>
      <c r="AK251" s="160"/>
      <c r="AL251" s="160"/>
      <c r="AM251" s="160"/>
      <c r="AN251" s="160"/>
      <c r="AO251" s="160"/>
      <c r="AP251" s="161"/>
    </row>
    <row r="252" spans="1:43" ht="27.6" customHeight="1" x14ac:dyDescent="0.2">
      <c r="C252" s="158" t="s">
        <v>112</v>
      </c>
      <c r="D252" s="158"/>
      <c r="E252" s="158"/>
      <c r="F252" s="159" t="str">
        <f>IF(J20="","",J20)</f>
        <v/>
      </c>
      <c r="G252" s="159"/>
      <c r="H252" s="159"/>
      <c r="I252" s="159"/>
      <c r="J252" s="159"/>
      <c r="K252" s="159"/>
      <c r="L252" s="159"/>
      <c r="M252" s="159"/>
      <c r="N252" s="159"/>
      <c r="O252" s="159"/>
      <c r="P252" s="159"/>
      <c r="Q252" s="159"/>
      <c r="R252" s="159"/>
      <c r="S252" s="159"/>
      <c r="T252" s="159"/>
      <c r="U252" s="159"/>
      <c r="V252" s="159"/>
      <c r="W252" s="149" t="s">
        <v>146</v>
      </c>
      <c r="X252" s="165"/>
      <c r="Y252" s="165"/>
      <c r="Z252" s="165"/>
      <c r="AA252" s="165"/>
      <c r="AB252" s="165"/>
      <c r="AC252" s="165"/>
      <c r="AD252" s="165"/>
      <c r="AE252" s="165"/>
      <c r="AF252" s="165"/>
      <c r="AG252" s="165"/>
      <c r="AH252" s="165"/>
      <c r="AI252" s="165"/>
      <c r="AJ252" s="165"/>
      <c r="AK252" s="165"/>
      <c r="AL252" s="165"/>
      <c r="AM252" s="165"/>
      <c r="AN252" s="165"/>
      <c r="AO252" s="165"/>
      <c r="AP252" s="166"/>
    </row>
    <row r="253" spans="1:43" ht="36.75" customHeight="1" x14ac:dyDescent="0.2">
      <c r="C253" s="159" t="s">
        <v>7</v>
      </c>
      <c r="D253" s="159"/>
      <c r="E253" s="159"/>
      <c r="F253" s="159"/>
      <c r="G253" s="159"/>
      <c r="H253" s="159"/>
      <c r="I253" s="159"/>
      <c r="J253" s="159"/>
      <c r="K253" s="159"/>
      <c r="L253" s="159"/>
      <c r="M253" s="159"/>
      <c r="N253" s="159"/>
      <c r="O253" s="159"/>
      <c r="P253" s="159"/>
      <c r="Q253" s="159"/>
      <c r="R253" s="159"/>
      <c r="S253" s="159"/>
      <c r="T253" s="159"/>
      <c r="U253" s="159"/>
      <c r="V253" s="159"/>
      <c r="W253" s="167" t="s">
        <v>7</v>
      </c>
      <c r="X253" s="165"/>
      <c r="Y253" s="165"/>
      <c r="Z253" s="165"/>
      <c r="AA253" s="165"/>
      <c r="AB253" s="165"/>
      <c r="AC253" s="165"/>
      <c r="AD253" s="165"/>
      <c r="AE253" s="165"/>
      <c r="AF253" s="165"/>
      <c r="AG253" s="165"/>
      <c r="AH253" s="165"/>
      <c r="AI253" s="165"/>
      <c r="AJ253" s="165"/>
      <c r="AK253" s="165"/>
      <c r="AL253" s="165"/>
      <c r="AM253" s="165"/>
      <c r="AN253" s="165"/>
      <c r="AO253" s="165"/>
      <c r="AP253" s="166"/>
    </row>
    <row r="254" spans="1:43" ht="23.25" customHeight="1" thickBot="1" x14ac:dyDescent="0.25">
      <c r="C254" s="158" t="s">
        <v>113</v>
      </c>
      <c r="D254" s="158"/>
      <c r="E254" s="158"/>
      <c r="F254" s="158" t="str">
        <f>IF(AE20="","",AE20)</f>
        <v/>
      </c>
      <c r="G254" s="158"/>
      <c r="H254" s="158"/>
      <c r="I254" s="158"/>
      <c r="J254" s="158"/>
      <c r="K254" s="158"/>
      <c r="L254" s="158"/>
      <c r="M254" s="158"/>
      <c r="N254" s="158"/>
      <c r="O254" s="158"/>
      <c r="P254" s="158"/>
      <c r="Q254" s="158"/>
      <c r="R254" s="158"/>
      <c r="S254" s="158"/>
      <c r="T254" s="158"/>
      <c r="U254" s="158"/>
      <c r="V254" s="158"/>
      <c r="W254" s="162" t="s">
        <v>147</v>
      </c>
      <c r="X254" s="163"/>
      <c r="Y254" s="163"/>
      <c r="Z254" s="163"/>
      <c r="AA254" s="163"/>
      <c r="AB254" s="163"/>
      <c r="AC254" s="163"/>
      <c r="AD254" s="163"/>
      <c r="AE254" s="163"/>
      <c r="AF254" s="163"/>
      <c r="AG254" s="163"/>
      <c r="AH254" s="163"/>
      <c r="AI254" s="163"/>
      <c r="AJ254" s="163"/>
      <c r="AK254" s="163"/>
      <c r="AL254" s="163"/>
      <c r="AM254" s="163"/>
      <c r="AN254" s="163"/>
      <c r="AO254" s="163"/>
      <c r="AP254" s="164"/>
    </row>
    <row r="255" spans="1:43" ht="201" customHeight="1" x14ac:dyDescent="0.2"/>
    <row r="256" spans="1:43" ht="16.899999999999999" customHeight="1" x14ac:dyDescent="0.2">
      <c r="A25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row>
    <row r="257" spans="1:43" ht="17.25" customHeight="1" x14ac:dyDescent="0.2">
      <c r="A257"/>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row>
    <row r="258" spans="1:43" ht="123.75" customHeight="1" x14ac:dyDescent="0.2">
      <c r="A258"/>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row>
    <row r="259" spans="1:43" ht="17.25" customHeight="1" x14ac:dyDescent="0.2">
      <c r="A259"/>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row>
    <row r="260" spans="1:43" ht="123.75" customHeight="1" x14ac:dyDescent="0.2">
      <c r="A260"/>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row>
    <row r="261" spans="1:43" ht="9" customHeight="1" x14ac:dyDescent="0.2">
      <c r="A261"/>
    </row>
    <row r="262" spans="1:43" ht="15" customHeight="1" x14ac:dyDescent="0.2">
      <c r="A262"/>
    </row>
    <row r="263" spans="1:43" ht="33.75" customHeight="1" x14ac:dyDescent="0.2">
      <c r="A263"/>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row>
    <row r="264" spans="1:43" ht="46.5" customHeight="1" x14ac:dyDescent="0.2">
      <c r="A264"/>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row>
    <row r="265" spans="1:43" ht="44.25" customHeight="1" x14ac:dyDescent="0.2">
      <c r="A265"/>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row>
    <row r="266" spans="1:43" ht="9" customHeight="1" x14ac:dyDescent="0.2">
      <c r="A266"/>
    </row>
    <row r="267" spans="1:43" ht="13.9" customHeight="1" x14ac:dyDescent="0.2">
      <c r="A267"/>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row>
    <row r="268" spans="1:43" ht="13.15" customHeight="1" x14ac:dyDescent="0.2">
      <c r="A268"/>
      <c r="C268" s="76"/>
      <c r="D268" s="76"/>
      <c r="E268" s="76"/>
      <c r="F268" s="76"/>
      <c r="G268" s="76"/>
      <c r="H268" s="76"/>
      <c r="I268" s="76"/>
      <c r="J268" s="76"/>
      <c r="K268" s="76"/>
      <c r="L268" s="76"/>
    </row>
    <row r="269" spans="1:43" ht="9" customHeight="1" x14ac:dyDescent="0.2">
      <c r="A269"/>
    </row>
    <row r="270" spans="1:43" x14ac:dyDescent="0.2">
      <c r="A270"/>
    </row>
    <row r="271" spans="1:43" ht="24.75" customHeight="1" x14ac:dyDescent="0.2">
      <c r="A271"/>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row>
    <row r="272" spans="1:43" ht="26.25" customHeight="1" x14ac:dyDescent="0.2">
      <c r="A272"/>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row>
    <row r="273" spans="1:42" ht="30" customHeight="1" x14ac:dyDescent="0.2">
      <c r="A273"/>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row>
    <row r="274" spans="1:42" ht="9" customHeight="1" x14ac:dyDescent="0.2">
      <c r="A274"/>
    </row>
    <row r="275" spans="1:42" x14ac:dyDescent="0.2">
      <c r="A275"/>
    </row>
    <row r="276" spans="1:42" ht="27.6" customHeight="1" x14ac:dyDescent="0.2">
      <c r="A2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row>
    <row r="277" spans="1:42" ht="27.6" customHeight="1" x14ac:dyDescent="0.2">
      <c r="A277"/>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row>
    <row r="278" spans="1:42" ht="27.6" customHeight="1" x14ac:dyDescent="0.2">
      <c r="A278"/>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row>
    <row r="279" spans="1:42" ht="27.6" customHeight="1" x14ac:dyDescent="0.2">
      <c r="A279"/>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row>
    <row r="280" spans="1:42" ht="8.4499999999999993" customHeight="1" x14ac:dyDescent="0.2">
      <c r="A280"/>
    </row>
    <row r="281" spans="1:42" x14ac:dyDescent="0.2">
      <c r="A281"/>
    </row>
    <row r="282" spans="1:42" x14ac:dyDescent="0.2">
      <c r="A282"/>
    </row>
    <row r="283" spans="1:42" x14ac:dyDescent="0.2">
      <c r="A283"/>
    </row>
    <row r="284" spans="1:42" x14ac:dyDescent="0.2">
      <c r="A284"/>
    </row>
    <row r="285" spans="1:42" x14ac:dyDescent="0.2">
      <c r="A285"/>
    </row>
    <row r="286" spans="1:42" x14ac:dyDescent="0.2">
      <c r="A286"/>
    </row>
    <row r="287" spans="1:42" x14ac:dyDescent="0.2">
      <c r="A287"/>
    </row>
    <row r="288" spans="1:42" x14ac:dyDescent="0.2">
      <c r="A288"/>
    </row>
    <row r="289" spans="1:1" x14ac:dyDescent="0.2">
      <c r="A289"/>
    </row>
    <row r="290" spans="1:1" x14ac:dyDescent="0.2">
      <c r="A290"/>
    </row>
    <row r="291" spans="1:1" x14ac:dyDescent="0.2">
      <c r="A291"/>
    </row>
    <row r="292" spans="1:1" x14ac:dyDescent="0.2">
      <c r="A292"/>
    </row>
    <row r="293" spans="1:1" x14ac:dyDescent="0.2">
      <c r="A293"/>
    </row>
  </sheetData>
  <mergeCells count="922">
    <mergeCell ref="H40:AB41"/>
    <mergeCell ref="AC40:AP41"/>
    <mergeCell ref="H42:Q43"/>
    <mergeCell ref="R42:T43"/>
    <mergeCell ref="U42:AP43"/>
    <mergeCell ref="D24:AB24"/>
    <mergeCell ref="AC24:AD24"/>
    <mergeCell ref="AE24:AP24"/>
    <mergeCell ref="L13:AB13"/>
    <mergeCell ref="AC13:AF13"/>
    <mergeCell ref="AG13:AP13"/>
    <mergeCell ref="R14:X14"/>
    <mergeCell ref="Y14:AP14"/>
    <mergeCell ref="C33:S33"/>
    <mergeCell ref="T33:AE33"/>
    <mergeCell ref="C32:N32"/>
    <mergeCell ref="O32:Y32"/>
    <mergeCell ref="Z32:AG32"/>
    <mergeCell ref="Z31:AE31"/>
    <mergeCell ref="AF31:AG31"/>
    <mergeCell ref="C42:G43"/>
    <mergeCell ref="C38:L39"/>
    <mergeCell ref="M38:AP39"/>
    <mergeCell ref="C29:AP29"/>
    <mergeCell ref="C55:F56"/>
    <mergeCell ref="G55:R56"/>
    <mergeCell ref="S55:Z56"/>
    <mergeCell ref="AA55:AP56"/>
    <mergeCell ref="C14:J14"/>
    <mergeCell ref="K14:Q14"/>
    <mergeCell ref="AE20:AP20"/>
    <mergeCell ref="C21:AP21"/>
    <mergeCell ref="D22:AB22"/>
    <mergeCell ref="AC22:AD22"/>
    <mergeCell ref="AE22:AP22"/>
    <mergeCell ref="D23:AB23"/>
    <mergeCell ref="AC23:AD23"/>
    <mergeCell ref="AE23:AP23"/>
    <mergeCell ref="D25:AB25"/>
    <mergeCell ref="AC25:AD25"/>
    <mergeCell ref="AE25:AP25"/>
    <mergeCell ref="C27:AP27"/>
    <mergeCell ref="C30:F30"/>
    <mergeCell ref="G30:Y30"/>
    <mergeCell ref="Z30:AG30"/>
    <mergeCell ref="V31:Y31"/>
    <mergeCell ref="R31:U31"/>
    <mergeCell ref="C31:Q31"/>
    <mergeCell ref="C11:F11"/>
    <mergeCell ref="G11:Q11"/>
    <mergeCell ref="R11:U11"/>
    <mergeCell ref="V11:AD11"/>
    <mergeCell ref="AE11:AI11"/>
    <mergeCell ref="AJ11:AP11"/>
    <mergeCell ref="AI1:AP7"/>
    <mergeCell ref="N1:AH4"/>
    <mergeCell ref="C1:M7"/>
    <mergeCell ref="N5:AH7"/>
    <mergeCell ref="C10:K10"/>
    <mergeCell ref="L10:AP10"/>
    <mergeCell ref="C9:AP9"/>
    <mergeCell ref="C12:N12"/>
    <mergeCell ref="O12:AP12"/>
    <mergeCell ref="C13:K13"/>
    <mergeCell ref="C57:K57"/>
    <mergeCell ref="L57:U57"/>
    <mergeCell ref="V57:AC57"/>
    <mergeCell ref="AF57:AP57"/>
    <mergeCell ref="C15:Q15"/>
    <mergeCell ref="R15:AP15"/>
    <mergeCell ref="C16:F16"/>
    <mergeCell ref="G16:Q16"/>
    <mergeCell ref="R16:W16"/>
    <mergeCell ref="X16:AP16"/>
    <mergeCell ref="C17:I17"/>
    <mergeCell ref="J17:AP17"/>
    <mergeCell ref="C18:K18"/>
    <mergeCell ref="L18:AB18"/>
    <mergeCell ref="AC18:AD18"/>
    <mergeCell ref="AE18:AP18"/>
    <mergeCell ref="C19:O19"/>
    <mergeCell ref="P19:AP19"/>
    <mergeCell ref="C20:I20"/>
    <mergeCell ref="J20:AB20"/>
    <mergeCell ref="AC20:AD20"/>
    <mergeCell ref="C53:AP53"/>
    <mergeCell ref="C225:AP225"/>
    <mergeCell ref="AE44:AP45"/>
    <mergeCell ref="AC44:AD45"/>
    <mergeCell ref="C44:AB44"/>
    <mergeCell ref="C45:AB45"/>
    <mergeCell ref="C48:AG48"/>
    <mergeCell ref="AD57:AE57"/>
    <mergeCell ref="C63:F63"/>
    <mergeCell ref="G63:M63"/>
    <mergeCell ref="N63:U63"/>
    <mergeCell ref="V63:AC63"/>
    <mergeCell ref="AD63:AK63"/>
    <mergeCell ref="AF59:AP60"/>
    <mergeCell ref="AL63:AP63"/>
    <mergeCell ref="C58:K58"/>
    <mergeCell ref="L58:U58"/>
    <mergeCell ref="V58:AC58"/>
    <mergeCell ref="AD58:AE58"/>
    <mergeCell ref="AF58:AP58"/>
    <mergeCell ref="C59:M60"/>
    <mergeCell ref="N59:W60"/>
    <mergeCell ref="X59:AE60"/>
    <mergeCell ref="C69:AP69"/>
    <mergeCell ref="C228:AP228"/>
    <mergeCell ref="C229:AP229"/>
    <mergeCell ref="C230:AP230"/>
    <mergeCell ref="C231:AP231"/>
    <mergeCell ref="C232:AP232"/>
    <mergeCell ref="D71:AP71"/>
    <mergeCell ref="C76:AP76"/>
    <mergeCell ref="C77:AP77"/>
    <mergeCell ref="C78:AP78"/>
    <mergeCell ref="C79:AP79"/>
    <mergeCell ref="C82:AP82"/>
    <mergeCell ref="C83:AP85"/>
    <mergeCell ref="C86:AP86"/>
    <mergeCell ref="C87:AP87"/>
    <mergeCell ref="C88:AP88"/>
    <mergeCell ref="D89:Q89"/>
    <mergeCell ref="R89:W89"/>
    <mergeCell ref="X89:AG89"/>
    <mergeCell ref="AH89:AP89"/>
    <mergeCell ref="D90:Q90"/>
    <mergeCell ref="R90:W90"/>
    <mergeCell ref="X90:AG90"/>
    <mergeCell ref="AH90:AP90"/>
    <mergeCell ref="W95:X95"/>
    <mergeCell ref="C64:N64"/>
    <mergeCell ref="O64:W64"/>
    <mergeCell ref="X64:AE64"/>
    <mergeCell ref="AF64:AP64"/>
    <mergeCell ref="C67:AP67"/>
    <mergeCell ref="C68:AP68"/>
    <mergeCell ref="C66:AP66"/>
    <mergeCell ref="D72:AP72"/>
    <mergeCell ref="C75:AP75"/>
    <mergeCell ref="D73:AP73"/>
    <mergeCell ref="D74:AP74"/>
    <mergeCell ref="C70:AP70"/>
    <mergeCell ref="Y95:Z95"/>
    <mergeCell ref="AA95:AP95"/>
    <mergeCell ref="C96:V96"/>
    <mergeCell ref="W96:X96"/>
    <mergeCell ref="Y96:Z96"/>
    <mergeCell ref="AA96:AP96"/>
    <mergeCell ref="C97:V97"/>
    <mergeCell ref="W97:X97"/>
    <mergeCell ref="Y97:Z97"/>
    <mergeCell ref="AA97:AP97"/>
    <mergeCell ref="C98:V98"/>
    <mergeCell ref="W98:X98"/>
    <mergeCell ref="Y98:Z98"/>
    <mergeCell ref="AA98:AP98"/>
    <mergeCell ref="C101:D101"/>
    <mergeCell ref="C102:I103"/>
    <mergeCell ref="J102:O103"/>
    <mergeCell ref="P102:V103"/>
    <mergeCell ref="W102:AB103"/>
    <mergeCell ref="AC102:AI103"/>
    <mergeCell ref="AJ102:AP103"/>
    <mergeCell ref="J104:O104"/>
    <mergeCell ref="P104:V104"/>
    <mergeCell ref="W104:AB104"/>
    <mergeCell ref="AC104:AI104"/>
    <mergeCell ref="AJ104:AP104"/>
    <mergeCell ref="C104:I104"/>
    <mergeCell ref="C105:I105"/>
    <mergeCell ref="J105:O105"/>
    <mergeCell ref="P105:V105"/>
    <mergeCell ref="W105:AB105"/>
    <mergeCell ref="AC105:AI105"/>
    <mergeCell ref="AJ105:AP105"/>
    <mergeCell ref="C106:I106"/>
    <mergeCell ref="J106:O106"/>
    <mergeCell ref="P106:V106"/>
    <mergeCell ref="W106:AB106"/>
    <mergeCell ref="AC106:AI106"/>
    <mergeCell ref="AJ106:AP106"/>
    <mergeCell ref="C107:I107"/>
    <mergeCell ref="J107:O107"/>
    <mergeCell ref="P107:V107"/>
    <mergeCell ref="W107:AB107"/>
    <mergeCell ref="AC107:AI107"/>
    <mergeCell ref="AJ107:AP107"/>
    <mergeCell ref="C108:I108"/>
    <mergeCell ref="J108:O108"/>
    <mergeCell ref="P108:V108"/>
    <mergeCell ref="W108:AB108"/>
    <mergeCell ref="AC108:AI108"/>
    <mergeCell ref="AJ108:AP108"/>
    <mergeCell ref="W109:AB109"/>
    <mergeCell ref="AC109:AI109"/>
    <mergeCell ref="AJ109:AP109"/>
    <mergeCell ref="AU109:AW109"/>
    <mergeCell ref="C112:D112"/>
    <mergeCell ref="E112:AF112"/>
    <mergeCell ref="C113:D114"/>
    <mergeCell ref="E113:H114"/>
    <mergeCell ref="I113:J114"/>
    <mergeCell ref="K113:N114"/>
    <mergeCell ref="O113:P114"/>
    <mergeCell ref="Q113:T114"/>
    <mergeCell ref="U113:V114"/>
    <mergeCell ref="W113:Z114"/>
    <mergeCell ref="AA113:AB114"/>
    <mergeCell ref="AC113:AF114"/>
    <mergeCell ref="AC115:AF116"/>
    <mergeCell ref="C117:D118"/>
    <mergeCell ref="E117:H118"/>
    <mergeCell ref="I117:J118"/>
    <mergeCell ref="K117:N118"/>
    <mergeCell ref="O117:P118"/>
    <mergeCell ref="Q117:T118"/>
    <mergeCell ref="U117:V118"/>
    <mergeCell ref="W117:Z118"/>
    <mergeCell ref="AA117:AB118"/>
    <mergeCell ref="AC117:AF118"/>
    <mergeCell ref="C115:D116"/>
    <mergeCell ref="E115:H116"/>
    <mergeCell ref="I115:J116"/>
    <mergeCell ref="K115:N116"/>
    <mergeCell ref="O115:P116"/>
    <mergeCell ref="Q115:T116"/>
    <mergeCell ref="U115:V116"/>
    <mergeCell ref="W115:Z116"/>
    <mergeCell ref="AA115:AB116"/>
    <mergeCell ref="AC119:AF120"/>
    <mergeCell ref="C121:D122"/>
    <mergeCell ref="E121:H122"/>
    <mergeCell ref="I121:J122"/>
    <mergeCell ref="K121:N122"/>
    <mergeCell ref="O121:P122"/>
    <mergeCell ref="Q121:T122"/>
    <mergeCell ref="U121:V122"/>
    <mergeCell ref="W121:Z122"/>
    <mergeCell ref="AA121:AB122"/>
    <mergeCell ref="AC121:AF122"/>
    <mergeCell ref="C119:D120"/>
    <mergeCell ref="E119:H120"/>
    <mergeCell ref="I119:J120"/>
    <mergeCell ref="K119:N120"/>
    <mergeCell ref="O119:P120"/>
    <mergeCell ref="Q119:T120"/>
    <mergeCell ref="U119:V120"/>
    <mergeCell ref="W119:Z120"/>
    <mergeCell ref="AA119:AB120"/>
    <mergeCell ref="AM128:AP129"/>
    <mergeCell ref="C130:R131"/>
    <mergeCell ref="S130:AL131"/>
    <mergeCell ref="AM130:AP131"/>
    <mergeCell ref="C132:R134"/>
    <mergeCell ref="S132:AL134"/>
    <mergeCell ref="AM132:AP134"/>
    <mergeCell ref="AG143:AL143"/>
    <mergeCell ref="C123:J124"/>
    <mergeCell ref="K123:N124"/>
    <mergeCell ref="O123:AB124"/>
    <mergeCell ref="AC123:AF124"/>
    <mergeCell ref="C125:J126"/>
    <mergeCell ref="K125:N126"/>
    <mergeCell ref="O125:AB126"/>
    <mergeCell ref="AC125:AF126"/>
    <mergeCell ref="C128:R129"/>
    <mergeCell ref="S128:AL129"/>
    <mergeCell ref="AG144:AL144"/>
    <mergeCell ref="C135:R137"/>
    <mergeCell ref="S135:AL137"/>
    <mergeCell ref="AM135:AP137"/>
    <mergeCell ref="C138:F139"/>
    <mergeCell ref="G138:N139"/>
    <mergeCell ref="O138:R139"/>
    <mergeCell ref="S138:Z139"/>
    <mergeCell ref="AA138:AE139"/>
    <mergeCell ref="I143:K144"/>
    <mergeCell ref="L143:L144"/>
    <mergeCell ref="M143:R144"/>
    <mergeCell ref="W143:AB144"/>
    <mergeCell ref="AC143:AE144"/>
    <mergeCell ref="AF143:AF144"/>
    <mergeCell ref="AF138:AP139"/>
    <mergeCell ref="S143:V144"/>
    <mergeCell ref="AM143:AP143"/>
    <mergeCell ref="AM144:AP144"/>
    <mergeCell ref="C142:AP142"/>
    <mergeCell ref="C143:H144"/>
    <mergeCell ref="B147:AQ147"/>
    <mergeCell ref="C148:E148"/>
    <mergeCell ref="F148:H148"/>
    <mergeCell ref="I148:K148"/>
    <mergeCell ref="L148:O148"/>
    <mergeCell ref="Q148:S148"/>
    <mergeCell ref="T148:V148"/>
    <mergeCell ref="W148:Y148"/>
    <mergeCell ref="Z148:AC148"/>
    <mergeCell ref="AE148:AG148"/>
    <mergeCell ref="AH148:AJ148"/>
    <mergeCell ref="AK148:AM148"/>
    <mergeCell ref="AN148:AQ148"/>
    <mergeCell ref="C149:E149"/>
    <mergeCell ref="F149:H149"/>
    <mergeCell ref="I149:K149"/>
    <mergeCell ref="L149:O149"/>
    <mergeCell ref="Q149:S149"/>
    <mergeCell ref="T149:V149"/>
    <mergeCell ref="W149:Y149"/>
    <mergeCell ref="Z149:AC149"/>
    <mergeCell ref="AE149:AG149"/>
    <mergeCell ref="AH150:AJ150"/>
    <mergeCell ref="AK150:AM150"/>
    <mergeCell ref="AN150:AQ150"/>
    <mergeCell ref="C151:E151"/>
    <mergeCell ref="F151:H151"/>
    <mergeCell ref="I151:K151"/>
    <mergeCell ref="L151:O151"/>
    <mergeCell ref="Q151:S151"/>
    <mergeCell ref="T151:V151"/>
    <mergeCell ref="W151:Y151"/>
    <mergeCell ref="Z151:AC151"/>
    <mergeCell ref="AE151:AG151"/>
    <mergeCell ref="AH151:AJ151"/>
    <mergeCell ref="AK151:AM151"/>
    <mergeCell ref="AN151:AQ151"/>
    <mergeCell ref="C150:E150"/>
    <mergeCell ref="F150:H150"/>
    <mergeCell ref="I150:K150"/>
    <mergeCell ref="L150:O150"/>
    <mergeCell ref="Q150:S150"/>
    <mergeCell ref="T150:V150"/>
    <mergeCell ref="W150:Y150"/>
    <mergeCell ref="Z150:AC150"/>
    <mergeCell ref="AE150:AG150"/>
    <mergeCell ref="AH152:AJ152"/>
    <mergeCell ref="AK152:AM152"/>
    <mergeCell ref="AN152:AQ152"/>
    <mergeCell ref="C153:E153"/>
    <mergeCell ref="F153:H153"/>
    <mergeCell ref="I153:K153"/>
    <mergeCell ref="L153:O153"/>
    <mergeCell ref="Q153:S153"/>
    <mergeCell ref="T153:V153"/>
    <mergeCell ref="W153:Y153"/>
    <mergeCell ref="Z153:AC153"/>
    <mergeCell ref="AE153:AG153"/>
    <mergeCell ref="AH153:AJ153"/>
    <mergeCell ref="AK153:AM153"/>
    <mergeCell ref="AN153:AQ153"/>
    <mergeCell ref="C152:E152"/>
    <mergeCell ref="F152:H152"/>
    <mergeCell ref="I152:K152"/>
    <mergeCell ref="L152:O152"/>
    <mergeCell ref="Q152:S152"/>
    <mergeCell ref="T152:V152"/>
    <mergeCell ref="W152:Y152"/>
    <mergeCell ref="Z152:AC152"/>
    <mergeCell ref="AE152:AG152"/>
    <mergeCell ref="AH154:AJ154"/>
    <mergeCell ref="AK154:AM154"/>
    <mergeCell ref="AN154:AQ154"/>
    <mergeCell ref="C155:E155"/>
    <mergeCell ref="F155:H155"/>
    <mergeCell ref="I155:K155"/>
    <mergeCell ref="L155:O155"/>
    <mergeCell ref="Q155:S155"/>
    <mergeCell ref="T155:V155"/>
    <mergeCell ref="W155:Y155"/>
    <mergeCell ref="Z155:AC155"/>
    <mergeCell ref="AE155:AG155"/>
    <mergeCell ref="AH155:AJ155"/>
    <mergeCell ref="AK155:AM155"/>
    <mergeCell ref="AN155:AQ155"/>
    <mergeCell ref="C154:E154"/>
    <mergeCell ref="F154:H154"/>
    <mergeCell ref="I154:K154"/>
    <mergeCell ref="L154:O154"/>
    <mergeCell ref="Q154:S154"/>
    <mergeCell ref="T154:V154"/>
    <mergeCell ref="W154:Y154"/>
    <mergeCell ref="Z154:AC154"/>
    <mergeCell ref="AE154:AG154"/>
    <mergeCell ref="AH156:AJ156"/>
    <mergeCell ref="AK156:AM156"/>
    <mergeCell ref="AN156:AQ156"/>
    <mergeCell ref="C157:E157"/>
    <mergeCell ref="F157:H157"/>
    <mergeCell ref="I157:K157"/>
    <mergeCell ref="L157:O157"/>
    <mergeCell ref="Q157:S157"/>
    <mergeCell ref="T157:V157"/>
    <mergeCell ref="W157:Y157"/>
    <mergeCell ref="Z157:AC157"/>
    <mergeCell ref="AE157:AG157"/>
    <mergeCell ref="AH157:AJ157"/>
    <mergeCell ref="AK157:AM157"/>
    <mergeCell ref="AN157:AQ157"/>
    <mergeCell ref="C156:E156"/>
    <mergeCell ref="F156:H156"/>
    <mergeCell ref="I156:K156"/>
    <mergeCell ref="L156:O156"/>
    <mergeCell ref="Q156:S156"/>
    <mergeCell ref="T156:V156"/>
    <mergeCell ref="W156:Y156"/>
    <mergeCell ref="Z156:AC156"/>
    <mergeCell ref="AE156:AG156"/>
    <mergeCell ref="AH158:AJ158"/>
    <mergeCell ref="AK158:AM158"/>
    <mergeCell ref="AN158:AQ158"/>
    <mergeCell ref="C159:E159"/>
    <mergeCell ref="F159:H159"/>
    <mergeCell ref="I159:K159"/>
    <mergeCell ref="L159:O159"/>
    <mergeCell ref="Q159:S159"/>
    <mergeCell ref="T159:V159"/>
    <mergeCell ref="W159:Y159"/>
    <mergeCell ref="Z159:AC159"/>
    <mergeCell ref="AE159:AG159"/>
    <mergeCell ref="AH159:AJ159"/>
    <mergeCell ref="AK159:AM159"/>
    <mergeCell ref="AN159:AQ159"/>
    <mergeCell ref="C158:E158"/>
    <mergeCell ref="F158:H158"/>
    <mergeCell ref="I158:K158"/>
    <mergeCell ref="L158:O158"/>
    <mergeCell ref="Q158:S158"/>
    <mergeCell ref="T158:V158"/>
    <mergeCell ref="W158:Y158"/>
    <mergeCell ref="Z158:AC158"/>
    <mergeCell ref="AE158:AG158"/>
    <mergeCell ref="AH160:AJ160"/>
    <mergeCell ref="AK160:AM160"/>
    <mergeCell ref="AN160:AQ160"/>
    <mergeCell ref="C161:E161"/>
    <mergeCell ref="F161:H161"/>
    <mergeCell ref="I161:K161"/>
    <mergeCell ref="L161:O161"/>
    <mergeCell ref="Q161:S161"/>
    <mergeCell ref="T161:V161"/>
    <mergeCell ref="W161:Y161"/>
    <mergeCell ref="Z161:AC161"/>
    <mergeCell ref="AE161:AG161"/>
    <mergeCell ref="AH161:AJ161"/>
    <mergeCell ref="AK161:AM161"/>
    <mergeCell ref="AN161:AQ161"/>
    <mergeCell ref="C160:E160"/>
    <mergeCell ref="F160:H160"/>
    <mergeCell ref="I160:K160"/>
    <mergeCell ref="L160:O160"/>
    <mergeCell ref="Q160:S160"/>
    <mergeCell ref="T160:V160"/>
    <mergeCell ref="W160:Y160"/>
    <mergeCell ref="Z160:AC160"/>
    <mergeCell ref="AE160:AG160"/>
    <mergeCell ref="AH162:AJ162"/>
    <mergeCell ref="AK162:AM162"/>
    <mergeCell ref="AN162:AQ162"/>
    <mergeCell ref="C163:E163"/>
    <mergeCell ref="F163:H163"/>
    <mergeCell ref="I163:K163"/>
    <mergeCell ref="L163:O163"/>
    <mergeCell ref="Q163:S163"/>
    <mergeCell ref="T163:V163"/>
    <mergeCell ref="W163:Y163"/>
    <mergeCell ref="Z163:AC163"/>
    <mergeCell ref="AE163:AG163"/>
    <mergeCell ref="AH163:AJ163"/>
    <mergeCell ref="AK163:AM163"/>
    <mergeCell ref="AN163:AQ163"/>
    <mergeCell ref="C162:E162"/>
    <mergeCell ref="F162:H162"/>
    <mergeCell ref="I162:K162"/>
    <mergeCell ref="L162:O162"/>
    <mergeCell ref="Q162:S162"/>
    <mergeCell ref="T162:V162"/>
    <mergeCell ref="W162:Y162"/>
    <mergeCell ref="Z162:AC162"/>
    <mergeCell ref="AE162:AG162"/>
    <mergeCell ref="AH164:AJ164"/>
    <mergeCell ref="AK164:AM164"/>
    <mergeCell ref="AN164:AQ164"/>
    <mergeCell ref="C165:E165"/>
    <mergeCell ref="F165:H165"/>
    <mergeCell ref="I165:K165"/>
    <mergeCell ref="L165:O165"/>
    <mergeCell ref="Q165:S165"/>
    <mergeCell ref="T165:V165"/>
    <mergeCell ref="W165:Y165"/>
    <mergeCell ref="Z165:AC165"/>
    <mergeCell ref="AE165:AG165"/>
    <mergeCell ref="AH165:AJ165"/>
    <mergeCell ref="AK165:AM165"/>
    <mergeCell ref="AN165:AQ165"/>
    <mergeCell ref="C164:E164"/>
    <mergeCell ref="F164:H164"/>
    <mergeCell ref="I164:K164"/>
    <mergeCell ref="L164:O164"/>
    <mergeCell ref="Q164:S164"/>
    <mergeCell ref="T164:V164"/>
    <mergeCell ref="W164:Y164"/>
    <mergeCell ref="Z164:AC164"/>
    <mergeCell ref="AE164:AG164"/>
    <mergeCell ref="AH166:AJ166"/>
    <mergeCell ref="AK166:AM166"/>
    <mergeCell ref="AN166:AQ166"/>
    <mergeCell ref="C167:E167"/>
    <mergeCell ref="F167:H167"/>
    <mergeCell ref="I167:K167"/>
    <mergeCell ref="L167:O167"/>
    <mergeCell ref="Q167:S167"/>
    <mergeCell ref="T167:V167"/>
    <mergeCell ref="W167:Y167"/>
    <mergeCell ref="Z167:AC167"/>
    <mergeCell ref="AE167:AG167"/>
    <mergeCell ref="AH167:AJ167"/>
    <mergeCell ref="AK167:AM167"/>
    <mergeCell ref="AN167:AQ167"/>
    <mergeCell ref="C166:E166"/>
    <mergeCell ref="F166:H166"/>
    <mergeCell ref="I166:K166"/>
    <mergeCell ref="L166:O166"/>
    <mergeCell ref="Q166:S166"/>
    <mergeCell ref="T166:V166"/>
    <mergeCell ref="W166:Y166"/>
    <mergeCell ref="Z166:AC166"/>
    <mergeCell ref="AE166:AG166"/>
    <mergeCell ref="AH168:AJ168"/>
    <mergeCell ref="AK168:AM168"/>
    <mergeCell ref="AN168:AQ168"/>
    <mergeCell ref="C169:E169"/>
    <mergeCell ref="F169:H169"/>
    <mergeCell ref="I169:K169"/>
    <mergeCell ref="L169:O169"/>
    <mergeCell ref="Q169:S169"/>
    <mergeCell ref="T169:V169"/>
    <mergeCell ref="W169:Y169"/>
    <mergeCell ref="Z169:AC169"/>
    <mergeCell ref="AE169:AG169"/>
    <mergeCell ref="AH169:AJ169"/>
    <mergeCell ref="AK169:AM169"/>
    <mergeCell ref="AN169:AQ169"/>
    <mergeCell ref="C168:E168"/>
    <mergeCell ref="F168:H168"/>
    <mergeCell ref="I168:K168"/>
    <mergeCell ref="L168:O168"/>
    <mergeCell ref="Q168:S168"/>
    <mergeCell ref="T168:V168"/>
    <mergeCell ref="W168:Y168"/>
    <mergeCell ref="Z168:AC168"/>
    <mergeCell ref="AE168:AG168"/>
    <mergeCell ref="AH170:AJ170"/>
    <mergeCell ref="AK170:AM170"/>
    <mergeCell ref="AN170:AQ170"/>
    <mergeCell ref="C171:E171"/>
    <mergeCell ref="F171:H171"/>
    <mergeCell ref="I171:K171"/>
    <mergeCell ref="L171:O171"/>
    <mergeCell ref="Q171:S171"/>
    <mergeCell ref="T171:V171"/>
    <mergeCell ref="W171:Y171"/>
    <mergeCell ref="Z171:AC171"/>
    <mergeCell ref="AE171:AG171"/>
    <mergeCell ref="AH171:AJ171"/>
    <mergeCell ref="AK171:AM171"/>
    <mergeCell ref="AN171:AQ171"/>
    <mergeCell ref="C170:E170"/>
    <mergeCell ref="F170:H170"/>
    <mergeCell ref="I170:K170"/>
    <mergeCell ref="L170:O170"/>
    <mergeCell ref="Q170:S170"/>
    <mergeCell ref="T170:V170"/>
    <mergeCell ref="W170:Y170"/>
    <mergeCell ref="Z170:AC170"/>
    <mergeCell ref="AE170:AG170"/>
    <mergeCell ref="AH172:AJ172"/>
    <mergeCell ref="AK172:AM172"/>
    <mergeCell ref="AN172:AQ172"/>
    <mergeCell ref="C173:E173"/>
    <mergeCell ref="F173:H173"/>
    <mergeCell ref="I173:K173"/>
    <mergeCell ref="L173:O173"/>
    <mergeCell ref="Q173:S173"/>
    <mergeCell ref="T173:V173"/>
    <mergeCell ref="W173:Y173"/>
    <mergeCell ref="Z173:AC173"/>
    <mergeCell ref="AE173:AG173"/>
    <mergeCell ref="AH173:AJ173"/>
    <mergeCell ref="AK173:AM173"/>
    <mergeCell ref="AN173:AQ173"/>
    <mergeCell ref="C172:E172"/>
    <mergeCell ref="F172:H172"/>
    <mergeCell ref="I172:K172"/>
    <mergeCell ref="L172:O172"/>
    <mergeCell ref="Q172:S172"/>
    <mergeCell ref="T172:V172"/>
    <mergeCell ref="W172:Y172"/>
    <mergeCell ref="Z172:AC172"/>
    <mergeCell ref="AE172:AG172"/>
    <mergeCell ref="AH174:AJ174"/>
    <mergeCell ref="AK174:AM174"/>
    <mergeCell ref="AN174:AQ174"/>
    <mergeCell ref="C175:E175"/>
    <mergeCell ref="F175:H175"/>
    <mergeCell ref="I175:K175"/>
    <mergeCell ref="L175:O175"/>
    <mergeCell ref="Q175:S175"/>
    <mergeCell ref="T175:V175"/>
    <mergeCell ref="W175:Y175"/>
    <mergeCell ref="Z175:AC175"/>
    <mergeCell ref="AE175:AG175"/>
    <mergeCell ref="AH175:AJ175"/>
    <mergeCell ref="AK175:AM175"/>
    <mergeCell ref="AN175:AQ175"/>
    <mergeCell ref="C174:E174"/>
    <mergeCell ref="F174:H174"/>
    <mergeCell ref="I174:K174"/>
    <mergeCell ref="L174:O174"/>
    <mergeCell ref="Q174:S174"/>
    <mergeCell ref="T174:V174"/>
    <mergeCell ref="W174:Y174"/>
    <mergeCell ref="Z174:AC174"/>
    <mergeCell ref="AE174:AG174"/>
    <mergeCell ref="AH176:AJ176"/>
    <mergeCell ref="AK176:AM176"/>
    <mergeCell ref="AN176:AQ176"/>
    <mergeCell ref="C177:E177"/>
    <mergeCell ref="F177:H177"/>
    <mergeCell ref="I177:K177"/>
    <mergeCell ref="L177:O177"/>
    <mergeCell ref="Q177:S177"/>
    <mergeCell ref="T177:V177"/>
    <mergeCell ref="W177:Y177"/>
    <mergeCell ref="Z177:AC177"/>
    <mergeCell ref="AE177:AG177"/>
    <mergeCell ref="AH177:AJ177"/>
    <mergeCell ref="AK177:AM177"/>
    <mergeCell ref="AN177:AQ177"/>
    <mergeCell ref="C176:E176"/>
    <mergeCell ref="F176:H176"/>
    <mergeCell ref="I176:K176"/>
    <mergeCell ref="L176:O176"/>
    <mergeCell ref="Q176:S176"/>
    <mergeCell ref="T176:V176"/>
    <mergeCell ref="W176:Y176"/>
    <mergeCell ref="Z176:AC176"/>
    <mergeCell ref="AE176:AG176"/>
    <mergeCell ref="AH178:AJ178"/>
    <mergeCell ref="AK178:AM178"/>
    <mergeCell ref="AN178:AQ178"/>
    <mergeCell ref="C179:E179"/>
    <mergeCell ref="F179:H179"/>
    <mergeCell ref="I179:K179"/>
    <mergeCell ref="L179:O179"/>
    <mergeCell ref="Q179:S179"/>
    <mergeCell ref="T179:V179"/>
    <mergeCell ref="W179:Y179"/>
    <mergeCell ref="Z179:AC179"/>
    <mergeCell ref="AE179:AG179"/>
    <mergeCell ref="AH179:AJ179"/>
    <mergeCell ref="AK179:AM179"/>
    <mergeCell ref="AN179:AQ179"/>
    <mergeCell ref="C178:E178"/>
    <mergeCell ref="F178:H178"/>
    <mergeCell ref="I178:K178"/>
    <mergeCell ref="L178:O178"/>
    <mergeCell ref="Q178:S178"/>
    <mergeCell ref="T178:V178"/>
    <mergeCell ref="W178:Y178"/>
    <mergeCell ref="Z178:AC178"/>
    <mergeCell ref="AE178:AG178"/>
    <mergeCell ref="AH180:AJ180"/>
    <mergeCell ref="AK180:AM180"/>
    <mergeCell ref="AN180:AQ180"/>
    <mergeCell ref="C181:E181"/>
    <mergeCell ref="F181:H181"/>
    <mergeCell ref="I181:K181"/>
    <mergeCell ref="L181:O181"/>
    <mergeCell ref="Q181:S181"/>
    <mergeCell ref="T181:V181"/>
    <mergeCell ref="W181:Y181"/>
    <mergeCell ref="Z181:AC181"/>
    <mergeCell ref="AE181:AG181"/>
    <mergeCell ref="AH181:AJ181"/>
    <mergeCell ref="AK181:AM181"/>
    <mergeCell ref="AN181:AQ181"/>
    <mergeCell ref="C180:E180"/>
    <mergeCell ref="F180:H180"/>
    <mergeCell ref="I180:K180"/>
    <mergeCell ref="L180:O180"/>
    <mergeCell ref="Q180:S180"/>
    <mergeCell ref="T180:V180"/>
    <mergeCell ref="W180:Y180"/>
    <mergeCell ref="Z180:AC180"/>
    <mergeCell ref="AE180:AG180"/>
    <mergeCell ref="AH182:AJ182"/>
    <mergeCell ref="AK182:AM182"/>
    <mergeCell ref="AN182:AQ182"/>
    <mergeCell ref="C183:E183"/>
    <mergeCell ref="F183:H183"/>
    <mergeCell ref="I183:K183"/>
    <mergeCell ref="L183:O183"/>
    <mergeCell ref="Q183:S183"/>
    <mergeCell ref="T183:V183"/>
    <mergeCell ref="W183:Y183"/>
    <mergeCell ref="Z183:AC183"/>
    <mergeCell ref="AE183:AG183"/>
    <mergeCell ref="AH183:AJ183"/>
    <mergeCell ref="AK183:AM183"/>
    <mergeCell ref="AN183:AQ183"/>
    <mergeCell ref="C182:E182"/>
    <mergeCell ref="F182:H182"/>
    <mergeCell ref="I182:K182"/>
    <mergeCell ref="L182:O182"/>
    <mergeCell ref="Q182:S182"/>
    <mergeCell ref="T182:V182"/>
    <mergeCell ref="W182:Y182"/>
    <mergeCell ref="Z182:AC182"/>
    <mergeCell ref="AE182:AG182"/>
    <mergeCell ref="AH184:AJ184"/>
    <mergeCell ref="AK184:AM184"/>
    <mergeCell ref="AN184:AQ184"/>
    <mergeCell ref="C185:E185"/>
    <mergeCell ref="F185:H185"/>
    <mergeCell ref="I185:K185"/>
    <mergeCell ref="L185:O185"/>
    <mergeCell ref="Q185:S185"/>
    <mergeCell ref="T185:V185"/>
    <mergeCell ref="W185:Y185"/>
    <mergeCell ref="Z185:AC185"/>
    <mergeCell ref="AE185:AG185"/>
    <mergeCell ref="AH185:AJ185"/>
    <mergeCell ref="AK185:AM185"/>
    <mergeCell ref="AN185:AQ185"/>
    <mergeCell ref="C184:E184"/>
    <mergeCell ref="F184:H184"/>
    <mergeCell ref="I184:K184"/>
    <mergeCell ref="L184:O184"/>
    <mergeCell ref="Q184:S184"/>
    <mergeCell ref="T184:V184"/>
    <mergeCell ref="W184:Y184"/>
    <mergeCell ref="Z184:AC184"/>
    <mergeCell ref="AE184:AG184"/>
    <mergeCell ref="AH186:AJ186"/>
    <mergeCell ref="AK186:AM186"/>
    <mergeCell ref="AN186:AQ186"/>
    <mergeCell ref="C187:E187"/>
    <mergeCell ref="F187:H187"/>
    <mergeCell ref="I187:K187"/>
    <mergeCell ref="L187:O187"/>
    <mergeCell ref="Q187:S187"/>
    <mergeCell ref="T187:V187"/>
    <mergeCell ref="W187:Y187"/>
    <mergeCell ref="Z187:AC187"/>
    <mergeCell ref="AE187:AG187"/>
    <mergeCell ref="AH187:AJ187"/>
    <mergeCell ref="AK187:AM187"/>
    <mergeCell ref="AN187:AQ187"/>
    <mergeCell ref="C186:E186"/>
    <mergeCell ref="F186:H186"/>
    <mergeCell ref="I186:K186"/>
    <mergeCell ref="L186:O186"/>
    <mergeCell ref="Q186:S186"/>
    <mergeCell ref="T186:V186"/>
    <mergeCell ref="W186:Y186"/>
    <mergeCell ref="Z186:AC186"/>
    <mergeCell ref="AE186:AG186"/>
    <mergeCell ref="C188:E188"/>
    <mergeCell ref="F188:H188"/>
    <mergeCell ref="I188:K188"/>
    <mergeCell ref="L188:O188"/>
    <mergeCell ref="Q188:S188"/>
    <mergeCell ref="T188:V188"/>
    <mergeCell ref="W188:Y188"/>
    <mergeCell ref="Z188:AC188"/>
    <mergeCell ref="AE188:AG188"/>
    <mergeCell ref="AH188:AJ188"/>
    <mergeCell ref="AK188:AM188"/>
    <mergeCell ref="AN188:AQ188"/>
    <mergeCell ref="C189:E189"/>
    <mergeCell ref="F189:H189"/>
    <mergeCell ref="I189:K189"/>
    <mergeCell ref="L189:O189"/>
    <mergeCell ref="Q189:S189"/>
    <mergeCell ref="C190:E190"/>
    <mergeCell ref="F190:H190"/>
    <mergeCell ref="I190:K190"/>
    <mergeCell ref="L190:O190"/>
    <mergeCell ref="Q190:S190"/>
    <mergeCell ref="T190:V190"/>
    <mergeCell ref="W190:Y190"/>
    <mergeCell ref="AN190:AQ190"/>
    <mergeCell ref="T189:V189"/>
    <mergeCell ref="W189:Y189"/>
    <mergeCell ref="AN189:AQ189"/>
    <mergeCell ref="AK190:AM190"/>
    <mergeCell ref="Z189:AC189"/>
    <mergeCell ref="AE189:AG189"/>
    <mergeCell ref="AH189:AJ189"/>
    <mergeCell ref="AK189:AM189"/>
    <mergeCell ref="AE190:AG190"/>
    <mergeCell ref="D195:V195"/>
    <mergeCell ref="W195:AF195"/>
    <mergeCell ref="D196:V196"/>
    <mergeCell ref="W196:AF196"/>
    <mergeCell ref="D192:V192"/>
    <mergeCell ref="W192:AF192"/>
    <mergeCell ref="D193:V193"/>
    <mergeCell ref="W193:AF193"/>
    <mergeCell ref="D194:V194"/>
    <mergeCell ref="W194:AF194"/>
    <mergeCell ref="AH190:AJ190"/>
    <mergeCell ref="Z190:AC190"/>
    <mergeCell ref="D221:P221"/>
    <mergeCell ref="Q221:S221"/>
    <mergeCell ref="T221:V221"/>
    <mergeCell ref="W220:AP220"/>
    <mergeCell ref="W221:AP221"/>
    <mergeCell ref="D222:P222"/>
    <mergeCell ref="Q222:S222"/>
    <mergeCell ref="T222:V222"/>
    <mergeCell ref="C212:AQ212"/>
    <mergeCell ref="G214:M214"/>
    <mergeCell ref="N214:Y214"/>
    <mergeCell ref="Z214:AG214"/>
    <mergeCell ref="AH214:AN214"/>
    <mergeCell ref="G215:M216"/>
    <mergeCell ref="N215:S215"/>
    <mergeCell ref="T215:Y215"/>
    <mergeCell ref="Z215:AG215"/>
    <mergeCell ref="AH215:AN216"/>
    <mergeCell ref="N216:S216"/>
    <mergeCell ref="T216:Y216"/>
    <mergeCell ref="Z216:AG216"/>
    <mergeCell ref="W222:AP222"/>
    <mergeCell ref="C208:AP208"/>
    <mergeCell ref="D197:V197"/>
    <mergeCell ref="W197:AF197"/>
    <mergeCell ref="D198:V198"/>
    <mergeCell ref="W198:AF198"/>
    <mergeCell ref="C201:AP201"/>
    <mergeCell ref="C206:AP206"/>
    <mergeCell ref="C203:M203"/>
    <mergeCell ref="N203:Z203"/>
    <mergeCell ref="AA203:AO203"/>
    <mergeCell ref="C204:M204"/>
    <mergeCell ref="N204:Z204"/>
    <mergeCell ref="AA204:AO204"/>
    <mergeCell ref="W223:AP223"/>
    <mergeCell ref="AK34:AM34"/>
    <mergeCell ref="AK35:AM35"/>
    <mergeCell ref="AN34:AP34"/>
    <mergeCell ref="AN35:AP35"/>
    <mergeCell ref="C37:AP37"/>
    <mergeCell ref="AK149:AM149"/>
    <mergeCell ref="AH149:AJ149"/>
    <mergeCell ref="AH48:AP48"/>
    <mergeCell ref="AH49:AP49"/>
    <mergeCell ref="AH50:AP50"/>
    <mergeCell ref="C51:AP51"/>
    <mergeCell ref="C49:AG49"/>
    <mergeCell ref="C50:AG50"/>
    <mergeCell ref="C40:G41"/>
    <mergeCell ref="D223:P223"/>
    <mergeCell ref="Q223:S223"/>
    <mergeCell ref="T223:V223"/>
    <mergeCell ref="C92:AP92"/>
    <mergeCell ref="C218:AP218"/>
    <mergeCell ref="C210:AP210"/>
    <mergeCell ref="AN149:AQ149"/>
    <mergeCell ref="Q220:S220"/>
    <mergeCell ref="T220:V220"/>
    <mergeCell ref="G240:L240"/>
    <mergeCell ref="C243:F243"/>
    <mergeCell ref="G243:V243"/>
    <mergeCell ref="W243:Z243"/>
    <mergeCell ref="AA243:AP243"/>
    <mergeCell ref="C244:V244"/>
    <mergeCell ref="W244:AP244"/>
    <mergeCell ref="C235:AP235"/>
    <mergeCell ref="C236:AP236"/>
    <mergeCell ref="AN237:AP237"/>
    <mergeCell ref="AK237:AM237"/>
    <mergeCell ref="C237:AJ237"/>
    <mergeCell ref="C251:E251"/>
    <mergeCell ref="F251:V251"/>
    <mergeCell ref="W251:AP251"/>
    <mergeCell ref="C254:E254"/>
    <mergeCell ref="F254:V254"/>
    <mergeCell ref="W254:AP254"/>
    <mergeCell ref="C252:E252"/>
    <mergeCell ref="F252:V252"/>
    <mergeCell ref="W252:AP252"/>
    <mergeCell ref="C253:E253"/>
    <mergeCell ref="F253:V253"/>
    <mergeCell ref="W253:AP253"/>
    <mergeCell ref="AH30:AP30"/>
    <mergeCell ref="AH31:AP31"/>
    <mergeCell ref="AH32:AP32"/>
    <mergeCell ref="AF33:AP33"/>
    <mergeCell ref="C34:AJ34"/>
    <mergeCell ref="C35:AJ35"/>
    <mergeCell ref="C47:AP47"/>
    <mergeCell ref="C248:D248"/>
    <mergeCell ref="E248:V248"/>
    <mergeCell ref="W248:X248"/>
    <mergeCell ref="Y248:AP248"/>
    <mergeCell ref="C245:D245"/>
    <mergeCell ref="E245:V245"/>
    <mergeCell ref="W245:X245"/>
    <mergeCell ref="Y245:AP245"/>
    <mergeCell ref="C246:F246"/>
    <mergeCell ref="G246:V246"/>
    <mergeCell ref="W246:Z246"/>
    <mergeCell ref="AA246:AP246"/>
    <mergeCell ref="C247:V247"/>
    <mergeCell ref="W247:AP247"/>
    <mergeCell ref="C239:AL239"/>
    <mergeCell ref="AM239:AP239"/>
    <mergeCell ref="C240:F240"/>
  </mergeCells>
  <conditionalFormatting sqref="L149:O190">
    <cfRule type="cellIs" dxfId="2" priority="3" stopIfTrue="1" operator="lessThan">
      <formula>$AM$143</formula>
    </cfRule>
  </conditionalFormatting>
  <conditionalFormatting sqref="Z149:AC190">
    <cfRule type="cellIs" dxfId="1" priority="2" stopIfTrue="1" operator="lessThan">
      <formula>$AM$143</formula>
    </cfRule>
  </conditionalFormatting>
  <conditionalFormatting sqref="AN149:AQ189">
    <cfRule type="cellIs" dxfId="0" priority="1" stopIfTrue="1" operator="lessThan">
      <formula>$AM$143</formula>
    </cfRule>
  </conditionalFormatting>
  <printOptions horizontalCentered="1"/>
  <pageMargins left="0.43307086614173229" right="0.39370078740157483" top="0.47244094488188981" bottom="0.82677165354330717" header="0" footer="0.55118110236220474"/>
  <pageSetup scale="74" orientation="portrait" r:id="rId1"/>
  <headerFooter alignWithMargins="0">
    <oddHeader xml:space="preserve">&amp;R
</oddHeader>
    <oddFooter xml:space="preserve">&amp;L&amp;8ACTA-INFORME DE RESULTADOS DE VERIFICACIÓN DE CONTENIDO EN PRODUCTOS PREEMPACADOS&amp;RRT02-F07 Vr.3 (2019-10-02)
&amp;P de  &amp;N </oddFooter>
  </headerFooter>
  <rowBreaks count="7" manualBreakCount="7">
    <brk id="36" max="42" man="1"/>
    <brk id="72" max="42" man="1"/>
    <brk id="80" max="42" man="1"/>
    <brk id="140" max="42" man="1"/>
    <brk id="190" max="42" man="1"/>
    <brk id="224" max="42" man="1"/>
    <brk id="255"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PREEMPACADOS 80 MUESTRAS</vt:lpstr>
      <vt:lpstr>'PREEMPACADOS 80 MUESTRAS'!Print_Area</vt:lpstr>
    </vt:vector>
  </TitlesOfParts>
  <Company>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ControlNormas</dc:creator>
  <cp:lastModifiedBy>Maria del Carmen Diaz Fonseca</cp:lastModifiedBy>
  <cp:lastPrinted>2019-09-25T23:43:45Z</cp:lastPrinted>
  <dcterms:created xsi:type="dcterms:W3CDTF">2005-11-02T16:20:18Z</dcterms:created>
  <dcterms:modified xsi:type="dcterms:W3CDTF">2019-09-27T14:03:30Z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854184</vt:i4>
  </property>
</Properties>
</file>